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11100" windowHeight="6600" tabRatio="601"/>
  </bookViews>
  <sheets>
    <sheet name="2 кв.2017" sheetId="6" r:id="rId1"/>
  </sheets>
  <definedNames>
    <definedName name="_xlnm.Print_Titles" localSheetId="0">'2 кв.2017'!$10:$10</definedName>
    <definedName name="_xlnm.Print_Area" localSheetId="0">'2 кв.2017'!$A$1:$H$111</definedName>
  </definedNames>
  <calcPr calcId="125725"/>
</workbook>
</file>

<file path=xl/calcChain.xml><?xml version="1.0" encoding="utf-8"?>
<calcChain xmlns="http://schemas.openxmlformats.org/spreadsheetml/2006/main">
  <c r="D17" i="6"/>
  <c r="D33"/>
  <c r="D20"/>
  <c r="C20"/>
  <c r="D15"/>
  <c r="C21"/>
  <c r="D81"/>
  <c r="C81"/>
  <c r="D21"/>
  <c r="D26"/>
  <c r="D51"/>
  <c r="E51" s="1"/>
  <c r="C15"/>
  <c r="C26"/>
  <c r="C51"/>
  <c r="E18"/>
  <c r="E19"/>
  <c r="E20"/>
  <c r="E22"/>
  <c r="E23"/>
  <c r="E24"/>
  <c r="E25"/>
  <c r="E57"/>
  <c r="E58"/>
  <c r="E59"/>
  <c r="E60"/>
  <c r="E61"/>
  <c r="E62"/>
  <c r="E63"/>
  <c r="E64"/>
  <c r="D65"/>
  <c r="E65" s="1"/>
  <c r="E66"/>
  <c r="E67"/>
  <c r="E68"/>
  <c r="E69"/>
  <c r="D70"/>
  <c r="E70" s="1"/>
  <c r="E71"/>
  <c r="E72"/>
  <c r="E73"/>
  <c r="E74"/>
  <c r="E75"/>
  <c r="E76"/>
  <c r="E77"/>
  <c r="E78"/>
  <c r="D36"/>
  <c r="E14"/>
  <c r="E16"/>
  <c r="E17"/>
  <c r="E27"/>
  <c r="E28"/>
  <c r="E29"/>
  <c r="D30"/>
  <c r="E30" s="1"/>
  <c r="E31"/>
  <c r="E32"/>
  <c r="E33"/>
  <c r="E34"/>
  <c r="E35"/>
  <c r="E36"/>
  <c r="E37"/>
  <c r="E38"/>
  <c r="E39"/>
  <c r="D40"/>
  <c r="E40" s="1"/>
  <c r="E41"/>
  <c r="E42"/>
  <c r="E43"/>
  <c r="D44"/>
  <c r="E44" s="1"/>
  <c r="E45"/>
  <c r="E46"/>
  <c r="E48"/>
  <c r="E49"/>
  <c r="E50"/>
  <c r="E52"/>
  <c r="E53"/>
  <c r="E54"/>
  <c r="E55"/>
  <c r="E56"/>
  <c r="E79"/>
  <c r="D82"/>
  <c r="E82" s="1"/>
  <c r="E83"/>
  <c r="E84"/>
  <c r="E85"/>
  <c r="E86"/>
  <c r="E87"/>
  <c r="E88"/>
  <c r="D89"/>
  <c r="E89" s="1"/>
  <c r="E90"/>
  <c r="E91"/>
  <c r="E92"/>
  <c r="E93"/>
  <c r="E94"/>
  <c r="E95"/>
  <c r="E96"/>
  <c r="E97"/>
  <c r="E98"/>
  <c r="E99"/>
  <c r="E100"/>
  <c r="E101"/>
  <c r="E102"/>
  <c r="E104"/>
  <c r="E105"/>
  <c r="E106"/>
  <c r="E107"/>
  <c r="D47" l="1"/>
  <c r="E47" s="1"/>
  <c r="C12"/>
  <c r="C108" s="1"/>
  <c r="E15"/>
  <c r="E81"/>
  <c r="E21"/>
  <c r="E26"/>
  <c r="D12"/>
  <c r="D103" s="1"/>
  <c r="E103" s="1"/>
  <c r="D13"/>
  <c r="E13" s="1"/>
  <c r="E12" l="1"/>
  <c r="D108"/>
  <c r="E108" s="1"/>
</calcChain>
</file>

<file path=xl/sharedStrings.xml><?xml version="1.0" encoding="utf-8"?>
<sst xmlns="http://schemas.openxmlformats.org/spreadsheetml/2006/main" count="180" uniqueCount="159">
  <si>
    <t>Единый сельскохозяйственный налог</t>
  </si>
  <si>
    <t>1 11 07012 02 0000 120</t>
  </si>
  <si>
    <t xml:space="preserve">   в том числе:</t>
  </si>
  <si>
    <t>1 11 08032 02 0000 120</t>
  </si>
  <si>
    <t>Доходы от эксплуатации и использования имущества автомобильных дорог, находящегося в собственности субъектов Российской Федерации</t>
  </si>
  <si>
    <t>1 11 08040 00 0000 120</t>
  </si>
  <si>
    <t xml:space="preserve"> Прочие поступления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</si>
  <si>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</si>
  <si>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</si>
  <si>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Налоги на прибыль, доходы</t>
  </si>
  <si>
    <t>1 01 01000 00 0000 110</t>
  </si>
  <si>
    <t>1 01 02000 01 0000 110</t>
  </si>
  <si>
    <t>1 06 05000 00 0000 110</t>
  </si>
  <si>
    <t>1 03 0000 00 0000 000</t>
  </si>
  <si>
    <t>Налоги на товары (работы, услуги, реализованные на территории Российской Федерации)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</si>
  <si>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</si>
  <si>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</si>
  <si>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</si>
  <si>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1 05 03000 01 0000 110</t>
  </si>
  <si>
    <t>1 06 00000 00 0000 000</t>
  </si>
  <si>
    <t>Налог на наследование или дарение</t>
  </si>
  <si>
    <t>1 06 03000 01 0000 110</t>
  </si>
  <si>
    <t>1 09 00000 00 0000 000</t>
  </si>
  <si>
    <t>1 09 04010 02 0000 110</t>
  </si>
  <si>
    <t>Налог на имущество предприятий</t>
  </si>
  <si>
    <t>1 09 03000 00 0000 110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</si>
  <si>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</si>
  <si>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</si>
  <si>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1 13 00000 00 0000 000</t>
  </si>
  <si>
    <t>Доходы от оказания платных услуг и компенсации затрат государства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</si>
  <si>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</si>
  <si>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</si>
  <si>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</si>
  <si>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</si>
  <si>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Регулярные платежи за пользование недрами при пользовании недрами (ренталс) на территории Российской Федерации</t>
  </si>
  <si>
    <t>1 12 02030 01 0000 120</t>
  </si>
  <si>
    <t>1 12 04000 00 0000 120</t>
  </si>
  <si>
    <t xml:space="preserve">Платежи за пользование лесным  фондом </t>
  </si>
  <si>
    <t>1 16 00000 00 0000 000</t>
  </si>
  <si>
    <t>Наименование показателей</t>
  </si>
  <si>
    <t>ДОХОДЫ</t>
  </si>
  <si>
    <t>Налог на прибыль организаций</t>
  </si>
  <si>
    <t>Налог на игорный бизнес</t>
  </si>
  <si>
    <t>Налоги на совокупный доход</t>
  </si>
  <si>
    <t>Налоги на имущество</t>
  </si>
  <si>
    <t>Платежи за пользование природными ресурсами</t>
  </si>
  <si>
    <t>1 11 05012 01 0000 120</t>
  </si>
  <si>
    <t xml:space="preserve"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 </t>
  </si>
  <si>
    <t>Единый налог на вмененный доход для отдельных видов деятельности</t>
  </si>
  <si>
    <t>Водный налог</t>
  </si>
  <si>
    <t>Земельный налог</t>
  </si>
  <si>
    <t>Государственная пошлина</t>
  </si>
  <si>
    <t>налоговые доходы</t>
  </si>
  <si>
    <t>Штрафные санкции</t>
  </si>
  <si>
    <t>НЕНАЛОГОВЫЕ ДОХОДЫ</t>
  </si>
  <si>
    <t>Налог на имущество физических лиц</t>
  </si>
  <si>
    <t>1 06 06000 03 0000 110</t>
  </si>
  <si>
    <t>1 07 03000 01 0000 110</t>
  </si>
  <si>
    <t>1 08 00000 00 0000 000</t>
  </si>
  <si>
    <t>Задолженность по отмененным налогам и сборам и иным обязательным платежам</t>
  </si>
  <si>
    <t>1 11 000000 00 0000 000</t>
  </si>
  <si>
    <t>Доходы от продажи оборудования, транспортных средств и других материальных ценностей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</si>
  <si>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</si>
  <si>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</si>
  <si>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</si>
  <si>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1 05 02000 01 0000 110</t>
  </si>
  <si>
    <t>1 09 030000 00 0000 110</t>
  </si>
  <si>
    <t>1 09 01000 03 0000 110</t>
  </si>
  <si>
    <t>Налог на прибыль организаций, зачисляемый в местный бюджет ( в части сумм по расчетам за 2004 год и погашения задолженности прошлых лет)</t>
  </si>
  <si>
    <t xml:space="preserve">  1 11 08043 03 0000 120</t>
  </si>
  <si>
    <t>в т.ч. прочие поступления от использования в муниципальной собственности</t>
  </si>
  <si>
    <t>1 11 010000 00 0000 120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</si>
  <si>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</si>
  <si>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2 00 00000 00 0000 000</t>
  </si>
  <si>
    <t>Безвозмездные поступления</t>
  </si>
  <si>
    <t>ВСЕГО ДОХОДОВ</t>
  </si>
  <si>
    <t xml:space="preserve">Налог на доходы физических лиц  </t>
  </si>
  <si>
    <t>Коды бюджетной классификации РФ</t>
  </si>
  <si>
    <t>в т.ч. дотации на выравнивание уровня бюджетной обеспеченности</t>
  </si>
  <si>
    <t>Государственная пошлина за выдачу ордера на квартиру</t>
  </si>
  <si>
    <t>Государственная пошлина за выдачу разрешения на распространение наружной рекламы</t>
  </si>
  <si>
    <t>Комитет по обеспечению деятельности мировых судей Томской области</t>
  </si>
  <si>
    <t>1 08 03000 01 0000 110</t>
  </si>
  <si>
    <t>1 08 07140 01 0000 110</t>
  </si>
  <si>
    <t>Прочие поступления от денежных взысканий (штрафы) и иных сумм в возмещение ущерба, зачисляемые в местные бюджеты</t>
  </si>
  <si>
    <t>1 16 30030 03 0000 140</t>
  </si>
  <si>
    <t>1 16 03010 01 0000 140</t>
  </si>
  <si>
    <t xml:space="preserve">Денежные взыскания (штрафы) за нарушение законодательства о налогах и сборах </t>
  </si>
  <si>
    <t xml:space="preserve">      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</t>
  </si>
  <si>
    <t>1 14 02032 00 0000 410</t>
  </si>
  <si>
    <t>Государственная пошлина с исковых заявлений и жалоб, подаваемая в суды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</si>
  <si>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</si>
  <si>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1 13 03030 03 0000 130</t>
  </si>
  <si>
    <t xml:space="preserve">     прочие доходы местных бюджетов от оказания платных услуг и компенсации затрат государства</t>
  </si>
  <si>
    <t xml:space="preserve"> 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образованияот других бюджетов бюджетной системы РФ</t>
  </si>
  <si>
    <t>в т.ч. на выплату з/платы с начислениями работникам образования</t>
  </si>
  <si>
    <t>на  книгоиздательскую продукцию</t>
  </si>
  <si>
    <t>на прочие текущие расходы</t>
  </si>
  <si>
    <t>Субвенции на выплату гражданам адресных субсидий на оплату жилья и коммунальных услуг</t>
  </si>
  <si>
    <t>Фонд компенсаций</t>
  </si>
  <si>
    <t>Субвенции на содержание приемных семей</t>
  </si>
  <si>
    <t>Областной фонд финансовой поддержки муниципального района</t>
  </si>
  <si>
    <t>Субвенции на возмещение расходов  при установлении уровня оплаты населением услуг по теплоснабжению в размере 90%</t>
  </si>
  <si>
    <t>Субвенция на предоставление единовременной денежной выплаты гражданам, награжденным юбилейной медалью "60 лет Победы в Великой отечественной войне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</si>
  <si>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</si>
  <si>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1 08 07200 01 0000 110</t>
  </si>
  <si>
    <t>1 08 07160 01 0000 110</t>
  </si>
  <si>
    <t>1 08 07150 01 0000 110</t>
  </si>
  <si>
    <t>1 11 05014 03 0000 120</t>
  </si>
  <si>
    <t>в т.ч. 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государственой собственности на землю</t>
  </si>
  <si>
    <t>1 11 03030 03 0000 120</t>
  </si>
  <si>
    <t>Проценты, полученные от предоставления бюджетных кредитов внутри страны за счет средств местных бюджетов</t>
  </si>
  <si>
    <t>Субвенция на реализацию областной комплексной программы "Развитие физической культуры, спорта и формирования здорового образа жизни населения Томской области"</t>
  </si>
  <si>
    <t>1 09 07050 03 0000 110</t>
  </si>
  <si>
    <t>Прочие местные налоги и сборы</t>
  </si>
  <si>
    <t>2 02 01010 03 0000 151</t>
  </si>
  <si>
    <t>2 02 02220 03 0000 151</t>
  </si>
  <si>
    <t>2 02 04120 03 0000 151</t>
  </si>
  <si>
    <t>Субсидия на долевое финансирование ремонта объектов социальной сферы и жилищно-коммунального хозяйства</t>
  </si>
  <si>
    <t>11500000 00 0000 000</t>
  </si>
  <si>
    <t>Административные платежи и сборы</t>
  </si>
  <si>
    <t xml:space="preserve"> 1 15 02030 03 0000 140</t>
  </si>
  <si>
    <t>Платежи, взимаемые муниципальными организациями за выполнение определенных функций</t>
  </si>
  <si>
    <t>Субсидии на выполнение иероприятий в рамках федеральной целевой программы по развитию газификациив с.Каргала</t>
  </si>
  <si>
    <t>Субсидии на выполнение мероприятий в рамках федеральной целевой программы "Социальное развитие села до 2010 года" -реализация программы "Питьевая вода"</t>
  </si>
  <si>
    <t>06 01 00 00 03 0000 430</t>
  </si>
  <si>
    <t>Поступления от продажи земельных участков до разграничения собственности на землю, зачисляемые в местный бюджет</t>
  </si>
  <si>
    <t>Субсидии гражданам на строительство (приобретение) жилья в рамках федеральной целевой программы "Социальное развитие села до 2010 года"</t>
  </si>
  <si>
    <t>Субсидии гражданам на строительство (приобретение) жилья в рамках областной целевой программы "Социальное развитие села Томской области до 2010 года"</t>
  </si>
  <si>
    <t>Субвенция из фонда стимулирования муниципальных районов</t>
  </si>
  <si>
    <t>Субвенция на  проведение выборов главы администрации</t>
  </si>
  <si>
    <t>в т.ч.субвенции на выплату надбавок к тарифной ставке педагогическим работникам и руководителям муниципальных образовательных учреждений</t>
  </si>
  <si>
    <t>Субвенции на ежемесячную выплату денежных средств опекунам на содержание  детей</t>
  </si>
  <si>
    <t>Северного сельского поселения</t>
  </si>
  <si>
    <t>1 06 01030 10 0000 110</t>
  </si>
  <si>
    <t>1 06 06000 00 0000 110</t>
  </si>
  <si>
    <t>Всего доходов</t>
  </si>
  <si>
    <t>плата за найм жилых помещений</t>
  </si>
  <si>
    <t>% исп. к году</t>
  </si>
  <si>
    <t>1 11 09045 10 0001 120</t>
  </si>
  <si>
    <t>в т.ч. прочие поступления от использования имущества, находящегося в собственности поселения</t>
  </si>
  <si>
    <t>1 11 09045 10 0002 120</t>
  </si>
  <si>
    <t>Дотация на выравнивание уровня бюджетной обеспеченности</t>
  </si>
  <si>
    <t>Субвенции на осуществление полномочий по первичному воинскому учету</t>
  </si>
  <si>
    <t>Приложение 1</t>
  </si>
  <si>
    <t>2 02 01001 10 0000 151</t>
  </si>
  <si>
    <t>2 02 03015 10 0000 151</t>
  </si>
  <si>
    <t xml:space="preserve">                                                                                         Отчет об исполнении доходов бюджета</t>
  </si>
  <si>
    <t>2 02 04999 10 0000 151</t>
  </si>
  <si>
    <t>Прочие межбюджетные трансферты, передаваемые бюджетам поселений</t>
  </si>
  <si>
    <t xml:space="preserve">к Постановлению Главы  </t>
  </si>
  <si>
    <t>Утверждено</t>
  </si>
  <si>
    <t xml:space="preserve">Исполнено </t>
  </si>
  <si>
    <t>1 03 02200 01 0000 110</t>
  </si>
  <si>
    <t>Доходы от уплаты акцизов</t>
  </si>
  <si>
    <t>1 13 02 995 10 0000130</t>
  </si>
  <si>
    <t>Прочие доходы от компенсации затрат бюджетов сельских поселений</t>
  </si>
  <si>
    <t>Северного сельского поселения за 9 месяцев 2017 года</t>
  </si>
  <si>
    <t>от"11" октября 2017г №85_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</si>
</sst>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Arial Cyr"/>
      <family val="2"/>
      <charset val="204"/>
    </font>
    <font>
      <b/>
      <sz val="9"/>
      <name val="Times New Roman Cyr"/>
      <family val="1"/>
      <charset val="204"/>
    </font>
    <font>
      <b/>
      <i/>
      <sz val="9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Times New Roman"/>
      <family val="1"/>
    </font>
    <font>
      <sz val="12"/>
      <name val="Times New Roman CYR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3" fontId="7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top"/>
    </xf>
    <xf numFmtId="0" fontId="15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/>
    <xf numFmtId="0" fontId="11" fillId="0" borderId="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top"/>
    </xf>
    <xf numFmtId="3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49" fontId="11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="75" zoomScaleSheetLayoutView="75" workbookViewId="0">
      <selection activeCell="K5" sqref="K5"/>
    </sheetView>
  </sheetViews>
  <sheetFormatPr defaultRowHeight="15"/>
  <cols>
    <col min="1" max="1" width="23.5703125" style="7" customWidth="1"/>
    <col min="2" max="2" width="76.28515625" style="4" customWidth="1"/>
    <col min="3" max="3" width="15" style="4" customWidth="1"/>
    <col min="4" max="4" width="14.28515625" style="3" customWidth="1"/>
    <col min="5" max="5" width="13" style="3" customWidth="1"/>
    <col min="6" max="6" width="16.5703125" hidden="1" customWidth="1"/>
    <col min="7" max="7" width="1.5703125" hidden="1" customWidth="1"/>
    <col min="8" max="8" width="9.140625" hidden="1" customWidth="1"/>
  </cols>
  <sheetData>
    <row r="1" spans="1:11" ht="15.75">
      <c r="A1" s="21"/>
      <c r="B1" s="22"/>
      <c r="C1" s="22"/>
      <c r="D1" s="77" t="s">
        <v>144</v>
      </c>
      <c r="E1" s="77"/>
      <c r="F1" s="77"/>
      <c r="G1" s="77"/>
    </row>
    <row r="2" spans="1:11" ht="13.9" customHeight="1">
      <c r="A2" s="21"/>
      <c r="B2" s="22"/>
      <c r="C2" s="22"/>
      <c r="D2" s="78" t="s">
        <v>150</v>
      </c>
      <c r="E2" s="78"/>
      <c r="F2" s="78"/>
      <c r="G2" s="78"/>
    </row>
    <row r="3" spans="1:11" ht="15.75">
      <c r="A3" s="77" t="s">
        <v>133</v>
      </c>
      <c r="B3" s="82"/>
      <c r="C3" s="82"/>
      <c r="D3" s="82"/>
      <c r="E3" s="82"/>
      <c r="F3" s="82"/>
      <c r="G3" s="82"/>
    </row>
    <row r="4" spans="1:11" ht="17.25" customHeight="1">
      <c r="A4" s="81" t="s">
        <v>147</v>
      </c>
      <c r="B4" s="82"/>
      <c r="C4" s="83" t="s">
        <v>158</v>
      </c>
      <c r="D4" s="84"/>
      <c r="E4" s="84"/>
      <c r="F4" s="84"/>
      <c r="G4" s="84"/>
    </row>
    <row r="5" spans="1:11" ht="24" customHeight="1">
      <c r="A5" s="79" t="s">
        <v>157</v>
      </c>
      <c r="B5" s="80"/>
      <c r="C5" s="80"/>
      <c r="D5" s="80"/>
      <c r="E5" s="80"/>
      <c r="F5" s="80"/>
      <c r="G5" s="17"/>
    </row>
    <row r="6" spans="1:11" ht="0.6" customHeight="1">
      <c r="A6" s="16"/>
      <c r="B6" s="15"/>
      <c r="C6" s="15"/>
      <c r="D6" s="15"/>
      <c r="E6" s="15"/>
      <c r="F6" s="15"/>
      <c r="G6" s="17"/>
    </row>
    <row r="7" spans="1:11" ht="0.6" customHeight="1">
      <c r="A7" s="16"/>
      <c r="B7" s="15"/>
      <c r="C7" s="15"/>
      <c r="D7" s="15"/>
      <c r="E7" s="15"/>
      <c r="F7" s="15"/>
      <c r="G7" s="17"/>
    </row>
    <row r="8" spans="1:11" ht="16.5" customHeight="1">
      <c r="A8" s="75" t="s">
        <v>77</v>
      </c>
      <c r="B8" s="76" t="s">
        <v>39</v>
      </c>
      <c r="C8" s="76" t="s">
        <v>151</v>
      </c>
      <c r="D8" s="75" t="s">
        <v>152</v>
      </c>
      <c r="E8" s="75" t="s">
        <v>138</v>
      </c>
      <c r="F8" s="18"/>
      <c r="G8" s="17"/>
    </row>
    <row r="9" spans="1:11" ht="38.450000000000003" customHeight="1">
      <c r="A9" s="75"/>
      <c r="B9" s="76"/>
      <c r="C9" s="76"/>
      <c r="D9" s="75"/>
      <c r="E9" s="75"/>
      <c r="F9" s="17"/>
      <c r="G9" s="17"/>
    </row>
    <row r="10" spans="1:11" ht="14.25" customHeight="1">
      <c r="A10" s="25">
        <v>1</v>
      </c>
      <c r="B10" s="24">
        <v>2</v>
      </c>
      <c r="C10" s="24">
        <v>3</v>
      </c>
      <c r="D10" s="26">
        <v>4</v>
      </c>
      <c r="E10" s="23">
        <v>5</v>
      </c>
      <c r="F10" s="17"/>
      <c r="G10" s="17"/>
      <c r="K10" s="9"/>
    </row>
    <row r="11" spans="1:11" ht="15.75" hidden="1">
      <c r="A11" s="25"/>
      <c r="B11" s="24"/>
      <c r="C11" s="24"/>
      <c r="D11" s="26"/>
      <c r="E11" s="23"/>
      <c r="F11" s="17"/>
      <c r="G11" s="17"/>
    </row>
    <row r="12" spans="1:11" ht="25.5" customHeight="1">
      <c r="A12" s="27" t="s">
        <v>7</v>
      </c>
      <c r="B12" s="28" t="s">
        <v>40</v>
      </c>
      <c r="C12" s="29">
        <f>C15+C21+C26+C51+C80</f>
        <v>2400.3000000000002</v>
      </c>
      <c r="D12" s="29">
        <f>D15+D21+D26+D51+D80</f>
        <v>1575.8890000000001</v>
      </c>
      <c r="E12" s="44">
        <f>D12/C12*100</f>
        <v>65.653834937299507</v>
      </c>
      <c r="F12" s="17"/>
      <c r="G12" s="17"/>
    </row>
    <row r="13" spans="1:11" s="1" customFormat="1" ht="20.45" hidden="1" customHeight="1">
      <c r="A13" s="30" t="s">
        <v>7</v>
      </c>
      <c r="B13" s="31" t="s">
        <v>52</v>
      </c>
      <c r="C13" s="58"/>
      <c r="D13" s="59" t="e">
        <f>D15+D21+D26+#REF!+D36+D38</f>
        <v>#REF!</v>
      </c>
      <c r="E13" s="44" t="e">
        <f t="shared" ref="E13:E74" si="0">D13/C13*100</f>
        <v>#REF!</v>
      </c>
      <c r="F13" s="19"/>
      <c r="G13" s="19"/>
    </row>
    <row r="14" spans="1:11" s="1" customFormat="1" ht="20.45" hidden="1" customHeight="1">
      <c r="A14" s="30"/>
      <c r="B14" s="32"/>
      <c r="C14" s="60"/>
      <c r="D14" s="59"/>
      <c r="E14" s="44" t="e">
        <f t="shared" si="0"/>
        <v>#DIV/0!</v>
      </c>
      <c r="F14" s="19"/>
      <c r="G14" s="19"/>
    </row>
    <row r="15" spans="1:11" s="1" customFormat="1" ht="59.25" customHeight="1">
      <c r="A15" s="30" t="s">
        <v>8</v>
      </c>
      <c r="B15" s="33" t="s">
        <v>9</v>
      </c>
      <c r="C15" s="48">
        <f>C17+C20</f>
        <v>1804</v>
      </c>
      <c r="D15" s="48">
        <f>D17+D20</f>
        <v>1371.989</v>
      </c>
      <c r="E15" s="44">
        <f t="shared" si="0"/>
        <v>76.052605321507755</v>
      </c>
      <c r="F15" s="19"/>
      <c r="G15" s="19"/>
    </row>
    <row r="16" spans="1:11" ht="13.9" hidden="1" customHeight="1">
      <c r="A16" s="34" t="s">
        <v>10</v>
      </c>
      <c r="B16" s="35" t="s">
        <v>41</v>
      </c>
      <c r="C16" s="44"/>
      <c r="D16" s="61"/>
      <c r="E16" s="44" t="e">
        <f t="shared" si="0"/>
        <v>#DIV/0!</v>
      </c>
      <c r="F16" s="17"/>
      <c r="G16" s="17"/>
    </row>
    <row r="17" spans="1:7" ht="15.75">
      <c r="A17" s="34" t="s">
        <v>11</v>
      </c>
      <c r="B17" s="36" t="s">
        <v>76</v>
      </c>
      <c r="C17" s="62">
        <v>251</v>
      </c>
      <c r="D17" s="63">
        <f>163+0.2+0.089+1.2</f>
        <v>164.48899999999998</v>
      </c>
      <c r="E17" s="44">
        <f t="shared" si="0"/>
        <v>65.533466135458156</v>
      </c>
      <c r="F17" s="17"/>
      <c r="G17" s="17"/>
    </row>
    <row r="18" spans="1:7" ht="27.6" hidden="1" customHeight="1">
      <c r="A18" s="30" t="s">
        <v>13</v>
      </c>
      <c r="B18" s="33" t="s">
        <v>14</v>
      </c>
      <c r="C18" s="48"/>
      <c r="D18" s="59"/>
      <c r="E18" s="44" t="e">
        <f t="shared" si="0"/>
        <v>#DIV/0!</v>
      </c>
      <c r="F18" s="17"/>
      <c r="G18" s="17"/>
    </row>
    <row r="19" spans="1:7" s="1" customFormat="1" ht="27.6" hidden="1" customHeight="1">
      <c r="A19" s="34" t="s">
        <v>15</v>
      </c>
      <c r="B19" s="35" t="s">
        <v>16</v>
      </c>
      <c r="C19" s="44"/>
      <c r="D19" s="61"/>
      <c r="E19" s="44" t="e">
        <f t="shared" si="0"/>
        <v>#DIV/0!</v>
      </c>
      <c r="F19" s="19"/>
      <c r="G19" s="19"/>
    </row>
    <row r="20" spans="1:7" s="1" customFormat="1" ht="27.6" customHeight="1">
      <c r="A20" s="34" t="s">
        <v>153</v>
      </c>
      <c r="B20" s="35" t="s">
        <v>154</v>
      </c>
      <c r="C20" s="44">
        <f>615+7+1012-81</f>
        <v>1553</v>
      </c>
      <c r="D20" s="63">
        <f>488.3+5.2+815-101</f>
        <v>1207.5</v>
      </c>
      <c r="E20" s="44">
        <f t="shared" si="0"/>
        <v>77.752736638763693</v>
      </c>
      <c r="F20" s="19"/>
      <c r="G20" s="19"/>
    </row>
    <row r="21" spans="1:7" ht="15.75">
      <c r="A21" s="30" t="s">
        <v>17</v>
      </c>
      <c r="B21" s="33" t="s">
        <v>43</v>
      </c>
      <c r="C21" s="48">
        <f>C25</f>
        <v>1.5</v>
      </c>
      <c r="D21" s="64">
        <f>D25</f>
        <v>4.4000000000000004</v>
      </c>
      <c r="E21" s="44">
        <f t="shared" si="0"/>
        <v>293.33333333333337</v>
      </c>
      <c r="F21" s="17"/>
      <c r="G21" s="17"/>
    </row>
    <row r="22" spans="1:7" ht="15" hidden="1" customHeight="1">
      <c r="A22" s="34" t="s">
        <v>65</v>
      </c>
      <c r="B22" s="37" t="s">
        <v>48</v>
      </c>
      <c r="C22" s="44"/>
      <c r="D22" s="61">
        <v>3993</v>
      </c>
      <c r="E22" s="44" t="e">
        <f t="shared" si="0"/>
        <v>#DIV/0!</v>
      </c>
      <c r="F22" s="17"/>
      <c r="G22" s="17"/>
    </row>
    <row r="23" spans="1:7" ht="15.75" hidden="1">
      <c r="A23" s="34"/>
      <c r="B23" s="37"/>
      <c r="C23" s="44"/>
      <c r="D23" s="61"/>
      <c r="E23" s="44" t="e">
        <f t="shared" si="0"/>
        <v>#DIV/0!</v>
      </c>
      <c r="F23" s="17"/>
      <c r="G23" s="17"/>
    </row>
    <row r="24" spans="1:7" ht="15.75" hidden="1">
      <c r="A24" s="34"/>
      <c r="B24" s="37"/>
      <c r="C24" s="44"/>
      <c r="D24" s="61"/>
      <c r="E24" s="44" t="e">
        <f t="shared" si="0"/>
        <v>#DIV/0!</v>
      </c>
      <c r="F24" s="17"/>
      <c r="G24" s="17"/>
    </row>
    <row r="25" spans="1:7" s="1" customFormat="1" ht="15.75">
      <c r="A25" s="34" t="s">
        <v>18</v>
      </c>
      <c r="B25" s="37" t="s">
        <v>0</v>
      </c>
      <c r="C25" s="44">
        <v>1.5</v>
      </c>
      <c r="D25" s="63">
        <v>4.4000000000000004</v>
      </c>
      <c r="E25" s="44">
        <f t="shared" si="0"/>
        <v>293.33333333333337</v>
      </c>
      <c r="F25" s="19"/>
      <c r="G25" s="19"/>
    </row>
    <row r="26" spans="1:7" ht="15.75">
      <c r="A26" s="30" t="s">
        <v>19</v>
      </c>
      <c r="B26" s="33" t="s">
        <v>44</v>
      </c>
      <c r="C26" s="48">
        <f>C33+C27</f>
        <v>226</v>
      </c>
      <c r="D26" s="64">
        <f>D33+D27</f>
        <v>28.8</v>
      </c>
      <c r="E26" s="44">
        <f t="shared" si="0"/>
        <v>12.743362831858407</v>
      </c>
      <c r="F26" s="17"/>
      <c r="G26" s="17"/>
    </row>
    <row r="27" spans="1:7" s="1" customFormat="1" ht="15.75">
      <c r="A27" s="34" t="s">
        <v>134</v>
      </c>
      <c r="B27" s="37" t="s">
        <v>55</v>
      </c>
      <c r="C27" s="44">
        <v>65</v>
      </c>
      <c r="D27" s="63">
        <v>0.1</v>
      </c>
      <c r="E27" s="44">
        <f t="shared" si="0"/>
        <v>0.15384615384615385</v>
      </c>
      <c r="F27" s="19"/>
      <c r="G27" s="19"/>
    </row>
    <row r="28" spans="1:7" ht="15.75" hidden="1">
      <c r="A28" s="34" t="s">
        <v>21</v>
      </c>
      <c r="B28" s="37" t="s">
        <v>20</v>
      </c>
      <c r="C28" s="44"/>
      <c r="D28" s="61">
        <v>20</v>
      </c>
      <c r="E28" s="44" t="e">
        <f t="shared" si="0"/>
        <v>#DIV/0!</v>
      </c>
      <c r="F28" s="17"/>
      <c r="G28" s="17"/>
    </row>
    <row r="29" spans="1:7" s="1" customFormat="1" ht="15.75" hidden="1">
      <c r="A29" s="38" t="s">
        <v>12</v>
      </c>
      <c r="B29" s="37" t="s">
        <v>42</v>
      </c>
      <c r="C29" s="44"/>
      <c r="D29" s="61"/>
      <c r="E29" s="44" t="e">
        <f t="shared" si="0"/>
        <v>#DIV/0!</v>
      </c>
      <c r="F29" s="19"/>
      <c r="G29" s="19"/>
    </row>
    <row r="30" spans="1:7" s="1" customFormat="1" ht="15.75" hidden="1">
      <c r="A30" s="30" t="s">
        <v>66</v>
      </c>
      <c r="B30" s="33" t="s">
        <v>45</v>
      </c>
      <c r="C30" s="48"/>
      <c r="D30" s="59">
        <f>D31+D32</f>
        <v>3504</v>
      </c>
      <c r="E30" s="44" t="e">
        <f t="shared" si="0"/>
        <v>#DIV/0!</v>
      </c>
      <c r="F30" s="19"/>
      <c r="G30" s="19"/>
    </row>
    <row r="31" spans="1:7" ht="15.75" hidden="1">
      <c r="A31" s="34" t="s">
        <v>57</v>
      </c>
      <c r="B31" s="37" t="s">
        <v>49</v>
      </c>
      <c r="C31" s="44"/>
      <c r="D31" s="61">
        <v>139</v>
      </c>
      <c r="E31" s="44" t="e">
        <f t="shared" si="0"/>
        <v>#DIV/0!</v>
      </c>
      <c r="F31" s="17"/>
      <c r="G31" s="17"/>
    </row>
    <row r="32" spans="1:7" ht="15.75" hidden="1">
      <c r="A32" s="34" t="s">
        <v>56</v>
      </c>
      <c r="B32" s="37" t="s">
        <v>50</v>
      </c>
      <c r="C32" s="44"/>
      <c r="D32" s="61">
        <v>3365</v>
      </c>
      <c r="E32" s="44" t="e">
        <f t="shared" si="0"/>
        <v>#DIV/0!</v>
      </c>
      <c r="F32" s="17"/>
      <c r="G32" s="17"/>
    </row>
    <row r="33" spans="1:7" ht="15.75">
      <c r="A33" s="30" t="s">
        <v>135</v>
      </c>
      <c r="B33" s="33" t="s">
        <v>50</v>
      </c>
      <c r="C33" s="48">
        <v>161</v>
      </c>
      <c r="D33" s="65">
        <f>26.5+1+1.2</f>
        <v>28.7</v>
      </c>
      <c r="E33" s="44">
        <f t="shared" si="0"/>
        <v>17.826086956521738</v>
      </c>
      <c r="F33" s="17"/>
      <c r="G33" s="17"/>
    </row>
    <row r="34" spans="1:7" ht="15.75" hidden="1">
      <c r="A34" s="34" t="s">
        <v>23</v>
      </c>
      <c r="B34" s="35" t="s">
        <v>24</v>
      </c>
      <c r="C34" s="44"/>
      <c r="D34" s="61">
        <v>65</v>
      </c>
      <c r="E34" s="44" t="e">
        <f t="shared" si="0"/>
        <v>#DIV/0!</v>
      </c>
      <c r="F34" s="17"/>
      <c r="G34" s="17"/>
    </row>
    <row r="35" spans="1:7" ht="15.75" hidden="1">
      <c r="A35" s="30" t="s">
        <v>25</v>
      </c>
      <c r="B35" s="33" t="s">
        <v>45</v>
      </c>
      <c r="C35" s="48"/>
      <c r="D35" s="59"/>
      <c r="E35" s="44" t="e">
        <f t="shared" si="0"/>
        <v>#DIV/0!</v>
      </c>
      <c r="F35" s="17"/>
      <c r="G35" s="17"/>
    </row>
    <row r="36" spans="1:7" s="1" customFormat="1" ht="15.75" hidden="1">
      <c r="A36" s="30" t="s">
        <v>58</v>
      </c>
      <c r="B36" s="33" t="s">
        <v>51</v>
      </c>
      <c r="C36" s="48"/>
      <c r="D36" s="59">
        <f>D38+D39+D41+D42</f>
        <v>1040</v>
      </c>
      <c r="E36" s="44" t="e">
        <f t="shared" si="0"/>
        <v>#DIV/0!</v>
      </c>
      <c r="F36" s="19"/>
      <c r="G36" s="19"/>
    </row>
    <row r="37" spans="1:7" s="1" customFormat="1" ht="31.5" hidden="1">
      <c r="A37" s="30"/>
      <c r="B37" s="33" t="s">
        <v>81</v>
      </c>
      <c r="C37" s="48"/>
      <c r="D37" s="59"/>
      <c r="E37" s="44" t="e">
        <f t="shared" si="0"/>
        <v>#DIV/0!</v>
      </c>
      <c r="F37" s="19"/>
      <c r="G37" s="19"/>
    </row>
    <row r="38" spans="1:7" s="2" customFormat="1" ht="41.25" hidden="1" customHeight="1">
      <c r="A38" s="34" t="s">
        <v>82</v>
      </c>
      <c r="B38" s="37" t="s">
        <v>90</v>
      </c>
      <c r="C38" s="44"/>
      <c r="D38" s="61">
        <v>340</v>
      </c>
      <c r="E38" s="44" t="e">
        <f t="shared" si="0"/>
        <v>#DIV/0!</v>
      </c>
      <c r="F38" s="9"/>
      <c r="G38" s="9"/>
    </row>
    <row r="39" spans="1:7" s="2" customFormat="1" ht="44.25" hidden="1" customHeight="1">
      <c r="A39" s="34" t="s">
        <v>83</v>
      </c>
      <c r="B39" s="37" t="s">
        <v>91</v>
      </c>
      <c r="C39" s="44"/>
      <c r="D39" s="61">
        <v>690</v>
      </c>
      <c r="E39" s="44" t="e">
        <f t="shared" si="0"/>
        <v>#DIV/0!</v>
      </c>
      <c r="F39" s="9"/>
      <c r="G39" s="9"/>
    </row>
    <row r="40" spans="1:7" s="1" customFormat="1" ht="25.5" hidden="1" customHeight="1">
      <c r="A40" s="34" t="s">
        <v>105</v>
      </c>
      <c r="B40" s="37" t="s">
        <v>104</v>
      </c>
      <c r="C40" s="44"/>
      <c r="D40" s="61">
        <f>93</f>
        <v>93</v>
      </c>
      <c r="E40" s="44" t="e">
        <f t="shared" si="0"/>
        <v>#DIV/0!</v>
      </c>
      <c r="F40" s="19"/>
      <c r="G40" s="19"/>
    </row>
    <row r="41" spans="1:7" s="1" customFormat="1" ht="28.5" hidden="1" customHeight="1">
      <c r="A41" s="34" t="s">
        <v>106</v>
      </c>
      <c r="B41" s="37" t="s">
        <v>79</v>
      </c>
      <c r="C41" s="44"/>
      <c r="D41" s="61">
        <v>5</v>
      </c>
      <c r="E41" s="44" t="e">
        <f t="shared" si="0"/>
        <v>#DIV/0!</v>
      </c>
      <c r="F41" s="19"/>
      <c r="G41" s="19"/>
    </row>
    <row r="42" spans="1:7" s="1" customFormat="1" ht="12" hidden="1" customHeight="1">
      <c r="A42" s="34" t="s">
        <v>107</v>
      </c>
      <c r="B42" s="37" t="s">
        <v>80</v>
      </c>
      <c r="C42" s="44"/>
      <c r="D42" s="61">
        <v>5</v>
      </c>
      <c r="E42" s="44" t="e">
        <f t="shared" si="0"/>
        <v>#DIV/0!</v>
      </c>
      <c r="F42" s="19"/>
      <c r="G42" s="19"/>
    </row>
    <row r="43" spans="1:7" s="1" customFormat="1" ht="15.75" hidden="1">
      <c r="A43" s="38"/>
      <c r="B43" s="35"/>
      <c r="C43" s="44"/>
      <c r="D43" s="61"/>
      <c r="E43" s="44" t="e">
        <f t="shared" si="0"/>
        <v>#DIV/0!</v>
      </c>
      <c r="F43" s="19"/>
      <c r="G43" s="19"/>
    </row>
    <row r="44" spans="1:7" s="1" customFormat="1" ht="59.25" hidden="1" customHeight="1">
      <c r="A44" s="28" t="s">
        <v>22</v>
      </c>
      <c r="B44" s="33" t="s">
        <v>59</v>
      </c>
      <c r="C44" s="48"/>
      <c r="D44" s="59">
        <f>D45+D46</f>
        <v>269</v>
      </c>
      <c r="E44" s="44" t="e">
        <f t="shared" si="0"/>
        <v>#DIV/0!</v>
      </c>
      <c r="F44" s="19"/>
      <c r="G44" s="19"/>
    </row>
    <row r="45" spans="1:7" s="2" customFormat="1" ht="26.25" hidden="1" customHeight="1">
      <c r="A45" s="25" t="s">
        <v>67</v>
      </c>
      <c r="B45" s="37" t="s">
        <v>68</v>
      </c>
      <c r="C45" s="44"/>
      <c r="D45" s="61">
        <v>139</v>
      </c>
      <c r="E45" s="44" t="e">
        <f t="shared" si="0"/>
        <v>#DIV/0!</v>
      </c>
      <c r="F45" s="9"/>
      <c r="G45" s="9"/>
    </row>
    <row r="46" spans="1:7" s="1" customFormat="1" ht="18.75" hidden="1" customHeight="1">
      <c r="A46" s="25" t="s">
        <v>113</v>
      </c>
      <c r="B46" s="37" t="s">
        <v>114</v>
      </c>
      <c r="C46" s="44"/>
      <c r="D46" s="61">
        <v>130</v>
      </c>
      <c r="E46" s="44" t="e">
        <f t="shared" si="0"/>
        <v>#DIV/0!</v>
      </c>
      <c r="F46" s="19"/>
      <c r="G46" s="19"/>
    </row>
    <row r="47" spans="1:7" s="1" customFormat="1" ht="15.75" hidden="1">
      <c r="A47" s="25"/>
      <c r="B47" s="39" t="s">
        <v>54</v>
      </c>
      <c r="C47" s="48"/>
      <c r="D47" s="59">
        <f>D51+D81</f>
        <v>5993.3</v>
      </c>
      <c r="E47" s="44" t="e">
        <f t="shared" si="0"/>
        <v>#DIV/0!</v>
      </c>
      <c r="F47" s="19"/>
      <c r="G47" s="19"/>
    </row>
    <row r="48" spans="1:7" s="1" customFormat="1" ht="31.5" hidden="1">
      <c r="A48" s="30" t="s">
        <v>27</v>
      </c>
      <c r="B48" s="33" t="s">
        <v>26</v>
      </c>
      <c r="C48" s="48"/>
      <c r="D48" s="59"/>
      <c r="E48" s="44" t="e">
        <f t="shared" si="0"/>
        <v>#DIV/0!</v>
      </c>
      <c r="F48" s="19"/>
      <c r="G48" s="19"/>
    </row>
    <row r="49" spans="1:7" s="2" customFormat="1" ht="15.75" hidden="1">
      <c r="A49" s="34" t="s">
        <v>23</v>
      </c>
      <c r="B49" s="37" t="s">
        <v>24</v>
      </c>
      <c r="C49" s="44"/>
      <c r="D49" s="61">
        <v>85</v>
      </c>
      <c r="E49" s="44" t="e">
        <f t="shared" si="0"/>
        <v>#DIV/0!</v>
      </c>
      <c r="F49" s="9"/>
      <c r="G49" s="9"/>
    </row>
    <row r="50" spans="1:7" s="2" customFormat="1" ht="15.75" hidden="1">
      <c r="A50" s="34" t="s">
        <v>23</v>
      </c>
      <c r="B50" s="37" t="s">
        <v>24</v>
      </c>
      <c r="C50" s="44"/>
      <c r="D50" s="61">
        <v>85</v>
      </c>
      <c r="E50" s="44" t="e">
        <f t="shared" si="0"/>
        <v>#DIV/0!</v>
      </c>
      <c r="F50" s="9"/>
      <c r="G50" s="9"/>
    </row>
    <row r="51" spans="1:7" s="1" customFormat="1" ht="41.25" customHeight="1">
      <c r="A51" s="30" t="s">
        <v>60</v>
      </c>
      <c r="B51" s="33" t="s">
        <v>26</v>
      </c>
      <c r="C51" s="48">
        <f>C56+C79</f>
        <v>265.8</v>
      </c>
      <c r="D51" s="48">
        <f>D56+D79</f>
        <v>123</v>
      </c>
      <c r="E51" s="44">
        <f t="shared" si="0"/>
        <v>46.275395033860043</v>
      </c>
      <c r="F51" s="19"/>
      <c r="G51" s="19"/>
    </row>
    <row r="52" spans="1:7" s="1" customFormat="1" ht="15.75" hidden="1">
      <c r="A52" s="34"/>
      <c r="B52" s="37"/>
      <c r="C52" s="44"/>
      <c r="D52" s="61"/>
      <c r="E52" s="44" t="e">
        <f t="shared" si="0"/>
        <v>#DIV/0!</v>
      </c>
      <c r="F52" s="19"/>
      <c r="G52" s="19"/>
    </row>
    <row r="53" spans="1:7" s="1" customFormat="1" ht="15.75" hidden="1">
      <c r="A53" s="34"/>
      <c r="B53" s="37"/>
      <c r="C53" s="44"/>
      <c r="D53" s="61"/>
      <c r="E53" s="44" t="e">
        <f t="shared" si="0"/>
        <v>#DIV/0!</v>
      </c>
      <c r="F53" s="19"/>
      <c r="G53" s="19"/>
    </row>
    <row r="54" spans="1:7" s="1" customFormat="1" ht="36.75" hidden="1" customHeight="1">
      <c r="A54" s="34" t="s">
        <v>71</v>
      </c>
      <c r="B54" s="37" t="s">
        <v>72</v>
      </c>
      <c r="C54" s="44"/>
      <c r="D54" s="61"/>
      <c r="E54" s="44" t="e">
        <f t="shared" si="0"/>
        <v>#DIV/0!</v>
      </c>
      <c r="F54" s="19"/>
      <c r="G54" s="19"/>
    </row>
    <row r="55" spans="1:7" s="1" customFormat="1" ht="56.25" hidden="1" customHeight="1">
      <c r="A55" s="34" t="s">
        <v>108</v>
      </c>
      <c r="B55" s="37" t="s">
        <v>109</v>
      </c>
      <c r="C55" s="44"/>
      <c r="D55" s="61">
        <v>3931</v>
      </c>
      <c r="E55" s="44" t="e">
        <f t="shared" si="0"/>
        <v>#DIV/0!</v>
      </c>
      <c r="F55" s="19"/>
      <c r="G55" s="19"/>
    </row>
    <row r="56" spans="1:7" s="1" customFormat="1" ht="39" customHeight="1">
      <c r="A56" s="34" t="s">
        <v>139</v>
      </c>
      <c r="B56" s="40" t="s">
        <v>140</v>
      </c>
      <c r="C56" s="66">
        <v>99</v>
      </c>
      <c r="D56" s="63">
        <v>82.5</v>
      </c>
      <c r="E56" s="44">
        <f t="shared" si="0"/>
        <v>83.333333333333343</v>
      </c>
      <c r="F56" s="19"/>
      <c r="G56" s="19"/>
    </row>
    <row r="57" spans="1:7" s="1" customFormat="1" ht="47.25" hidden="1">
      <c r="A57" s="34" t="s">
        <v>46</v>
      </c>
      <c r="B57" s="35" t="s">
        <v>47</v>
      </c>
      <c r="C57" s="67"/>
      <c r="D57" s="61"/>
      <c r="E57" s="44" t="e">
        <f t="shared" si="0"/>
        <v>#DIV/0!</v>
      </c>
      <c r="F57" s="19"/>
      <c r="G57" s="19"/>
    </row>
    <row r="58" spans="1:7" s="1" customFormat="1" ht="31.5" hidden="1">
      <c r="A58" s="34"/>
      <c r="B58" s="35" t="s">
        <v>61</v>
      </c>
      <c r="C58" s="67"/>
      <c r="D58" s="61">
        <v>950</v>
      </c>
      <c r="E58" s="44" t="e">
        <f t="shared" si="0"/>
        <v>#DIV/0!</v>
      </c>
      <c r="F58" s="19"/>
      <c r="G58" s="19"/>
    </row>
    <row r="59" spans="1:7" s="1" customFormat="1" ht="15.75" hidden="1">
      <c r="A59" s="34"/>
      <c r="B59" s="37" t="s">
        <v>2</v>
      </c>
      <c r="C59" s="67"/>
      <c r="D59" s="61"/>
      <c r="E59" s="44" t="e">
        <f t="shared" si="0"/>
        <v>#DIV/0!</v>
      </c>
      <c r="F59" s="19"/>
      <c r="G59" s="19"/>
    </row>
    <row r="60" spans="1:7" s="1" customFormat="1" ht="15.75" hidden="1">
      <c r="A60" s="34" t="s">
        <v>1</v>
      </c>
      <c r="B60" s="35" t="s">
        <v>53</v>
      </c>
      <c r="C60" s="67"/>
      <c r="D60" s="61"/>
      <c r="E60" s="44" t="e">
        <f t="shared" si="0"/>
        <v>#DIV/0!</v>
      </c>
      <c r="F60" s="19"/>
      <c r="G60" s="19"/>
    </row>
    <row r="61" spans="1:7" s="1" customFormat="1" ht="31.5" hidden="1">
      <c r="A61" s="34" t="s">
        <v>3</v>
      </c>
      <c r="B61" s="35" t="s">
        <v>4</v>
      </c>
      <c r="C61" s="67"/>
      <c r="D61" s="61"/>
      <c r="E61" s="44" t="e">
        <f t="shared" si="0"/>
        <v>#DIV/0!</v>
      </c>
      <c r="F61" s="19"/>
      <c r="G61" s="19"/>
    </row>
    <row r="62" spans="1:7" s="1" customFormat="1" ht="31.5" hidden="1">
      <c r="A62" s="34" t="s">
        <v>5</v>
      </c>
      <c r="B62" s="35" t="s">
        <v>6</v>
      </c>
      <c r="C62" s="67"/>
      <c r="D62" s="61"/>
      <c r="E62" s="44" t="e">
        <f t="shared" si="0"/>
        <v>#DIV/0!</v>
      </c>
      <c r="F62" s="19"/>
      <c r="G62" s="19"/>
    </row>
    <row r="63" spans="1:7" s="1" customFormat="1" ht="26.25" hidden="1" customHeight="1">
      <c r="A63" s="34" t="s">
        <v>69</v>
      </c>
      <c r="B63" s="35" t="s">
        <v>70</v>
      </c>
      <c r="C63" s="67"/>
      <c r="D63" s="61">
        <v>942</v>
      </c>
      <c r="E63" s="44" t="e">
        <f t="shared" si="0"/>
        <v>#DIV/0!</v>
      </c>
      <c r="F63" s="19"/>
      <c r="G63" s="19"/>
    </row>
    <row r="64" spans="1:7" s="1" customFormat="1" ht="45.75" hidden="1" customHeight="1">
      <c r="A64" s="34" t="s">
        <v>110</v>
      </c>
      <c r="B64" s="37" t="s">
        <v>111</v>
      </c>
      <c r="C64" s="67"/>
      <c r="D64" s="61">
        <v>5</v>
      </c>
      <c r="E64" s="44" t="e">
        <f t="shared" si="0"/>
        <v>#DIV/0!</v>
      </c>
      <c r="F64" s="19"/>
      <c r="G64" s="19"/>
    </row>
    <row r="65" spans="1:7" s="1" customFormat="1" ht="68.25" hidden="1" customHeight="1">
      <c r="A65" s="30" t="s">
        <v>30</v>
      </c>
      <c r="B65" s="41" t="s">
        <v>31</v>
      </c>
      <c r="C65" s="68"/>
      <c r="D65" s="59">
        <f>D66</f>
        <v>130</v>
      </c>
      <c r="E65" s="44" t="e">
        <f t="shared" si="0"/>
        <v>#DIV/0!</v>
      </c>
      <c r="F65" s="19"/>
      <c r="G65" s="19"/>
    </row>
    <row r="66" spans="1:7" s="1" customFormat="1" ht="15.6" hidden="1" customHeight="1">
      <c r="A66" s="34" t="s">
        <v>32</v>
      </c>
      <c r="B66" s="37" t="s">
        <v>33</v>
      </c>
      <c r="C66" s="67"/>
      <c r="D66" s="61">
        <v>130</v>
      </c>
      <c r="E66" s="44" t="e">
        <f t="shared" si="0"/>
        <v>#DIV/0!</v>
      </c>
      <c r="F66" s="19"/>
      <c r="G66" s="19"/>
    </row>
    <row r="67" spans="1:7" s="1" customFormat="1" ht="31.5" hidden="1">
      <c r="A67" s="34" t="s">
        <v>35</v>
      </c>
      <c r="B67" s="37" t="s">
        <v>34</v>
      </c>
      <c r="C67" s="67"/>
      <c r="D67" s="61"/>
      <c r="E67" s="44" t="e">
        <f t="shared" si="0"/>
        <v>#DIV/0!</v>
      </c>
      <c r="F67" s="19"/>
      <c r="G67" s="19"/>
    </row>
    <row r="68" spans="1:7" s="1" customFormat="1" ht="15.75" hidden="1">
      <c r="A68" s="34" t="s">
        <v>36</v>
      </c>
      <c r="B68" s="37" t="s">
        <v>37</v>
      </c>
      <c r="C68" s="67"/>
      <c r="D68" s="61"/>
      <c r="E68" s="44" t="e">
        <f t="shared" si="0"/>
        <v>#DIV/0!</v>
      </c>
      <c r="F68" s="19"/>
      <c r="G68" s="19"/>
    </row>
    <row r="69" spans="1:7" s="1" customFormat="1" ht="15.75" hidden="1">
      <c r="A69" s="30" t="s">
        <v>28</v>
      </c>
      <c r="B69" s="33" t="s">
        <v>29</v>
      </c>
      <c r="C69" s="68"/>
      <c r="D69" s="59"/>
      <c r="E69" s="44" t="e">
        <f t="shared" si="0"/>
        <v>#DIV/0!</v>
      </c>
      <c r="F69" s="19"/>
      <c r="G69" s="19"/>
    </row>
    <row r="70" spans="1:7" s="1" customFormat="1" ht="45" hidden="1" customHeight="1">
      <c r="A70" s="30" t="s">
        <v>28</v>
      </c>
      <c r="B70" s="33" t="s">
        <v>29</v>
      </c>
      <c r="C70" s="68"/>
      <c r="D70" s="59">
        <f>D71</f>
        <v>841</v>
      </c>
      <c r="E70" s="44" t="e">
        <f t="shared" si="0"/>
        <v>#DIV/0!</v>
      </c>
      <c r="F70" s="19"/>
      <c r="G70" s="19"/>
    </row>
    <row r="71" spans="1:7" s="1" customFormat="1" ht="26.25" hidden="1" customHeight="1">
      <c r="A71" s="34" t="s">
        <v>92</v>
      </c>
      <c r="B71" s="37" t="s">
        <v>93</v>
      </c>
      <c r="C71" s="67"/>
      <c r="D71" s="61">
        <v>841</v>
      </c>
      <c r="E71" s="44" t="e">
        <f t="shared" si="0"/>
        <v>#DIV/0!</v>
      </c>
      <c r="F71" s="19"/>
      <c r="G71" s="19"/>
    </row>
    <row r="72" spans="1:7" s="1" customFormat="1" ht="54.75" hidden="1" customHeight="1">
      <c r="A72" s="42" t="s">
        <v>62</v>
      </c>
      <c r="B72" s="33" t="s">
        <v>63</v>
      </c>
      <c r="C72" s="68"/>
      <c r="D72" s="59">
        <v>950</v>
      </c>
      <c r="E72" s="44" t="e">
        <f t="shared" si="0"/>
        <v>#DIV/0!</v>
      </c>
      <c r="F72" s="19"/>
      <c r="G72" s="19"/>
    </row>
    <row r="73" spans="1:7" s="1" customFormat="1" ht="36.75" hidden="1" customHeight="1">
      <c r="A73" s="38" t="s">
        <v>89</v>
      </c>
      <c r="B73" s="43" t="s">
        <v>88</v>
      </c>
      <c r="C73" s="67"/>
      <c r="D73" s="61">
        <v>950</v>
      </c>
      <c r="E73" s="44" t="e">
        <f t="shared" si="0"/>
        <v>#DIV/0!</v>
      </c>
      <c r="F73" s="19"/>
      <c r="G73" s="19"/>
    </row>
    <row r="74" spans="1:7" s="1" customFormat="1" ht="25.5" hidden="1" customHeight="1">
      <c r="A74" s="42" t="s">
        <v>119</v>
      </c>
      <c r="B74" s="33" t="s">
        <v>120</v>
      </c>
      <c r="C74" s="68"/>
      <c r="D74" s="59">
        <v>27</v>
      </c>
      <c r="E74" s="44" t="e">
        <f t="shared" si="0"/>
        <v>#DIV/0!</v>
      </c>
      <c r="F74" s="19"/>
      <c r="G74" s="19"/>
    </row>
    <row r="75" spans="1:7" s="1" customFormat="1" ht="24" hidden="1" customHeight="1">
      <c r="A75" s="38" t="s">
        <v>121</v>
      </c>
      <c r="B75" s="37" t="s">
        <v>122</v>
      </c>
      <c r="C75" s="67"/>
      <c r="D75" s="61">
        <v>27</v>
      </c>
      <c r="E75" s="44" t="e">
        <f>D75/C75*100</f>
        <v>#DIV/0!</v>
      </c>
      <c r="F75" s="19"/>
      <c r="G75" s="19"/>
    </row>
    <row r="76" spans="1:7" s="1" customFormat="1" ht="36.75" hidden="1" customHeight="1">
      <c r="A76" s="30" t="s">
        <v>38</v>
      </c>
      <c r="B76" s="41" t="s">
        <v>64</v>
      </c>
      <c r="C76" s="68"/>
      <c r="D76" s="59">
        <v>14</v>
      </c>
      <c r="E76" s="44" t="e">
        <f>D76/C76*100</f>
        <v>#DIV/0!</v>
      </c>
      <c r="F76" s="19"/>
      <c r="G76" s="19"/>
    </row>
    <row r="77" spans="1:7" s="1" customFormat="1" ht="29.25" hidden="1" customHeight="1">
      <c r="A77" s="34" t="s">
        <v>85</v>
      </c>
      <c r="B77" s="43" t="s">
        <v>84</v>
      </c>
      <c r="C77" s="67"/>
      <c r="D77" s="59">
        <v>600</v>
      </c>
      <c r="E77" s="44" t="e">
        <f>D77/C77*100</f>
        <v>#DIV/0!</v>
      </c>
      <c r="F77" s="19"/>
      <c r="G77" s="19"/>
    </row>
    <row r="78" spans="1:7" s="1" customFormat="1" ht="54.75" hidden="1" customHeight="1">
      <c r="A78" s="34" t="s">
        <v>86</v>
      </c>
      <c r="B78" s="43" t="s">
        <v>87</v>
      </c>
      <c r="C78" s="67"/>
      <c r="D78" s="59">
        <v>50</v>
      </c>
      <c r="E78" s="44" t="e">
        <f>D78/C78*100</f>
        <v>#DIV/0!</v>
      </c>
      <c r="F78" s="19"/>
      <c r="G78" s="19"/>
    </row>
    <row r="79" spans="1:7" s="1" customFormat="1" ht="34.5" customHeight="1">
      <c r="A79" s="24" t="s">
        <v>141</v>
      </c>
      <c r="B79" s="43" t="s">
        <v>137</v>
      </c>
      <c r="C79" s="44">
        <v>166.8</v>
      </c>
      <c r="D79" s="63">
        <v>40.5</v>
      </c>
      <c r="E79" s="44">
        <f t="shared" ref="E79:E108" si="1">D79/C79*100</f>
        <v>24.280575539568343</v>
      </c>
      <c r="F79" s="19"/>
      <c r="G79" s="19"/>
    </row>
    <row r="80" spans="1:7" s="1" customFormat="1" ht="39" customHeight="1">
      <c r="A80" s="45" t="s">
        <v>155</v>
      </c>
      <c r="B80" s="46" t="s">
        <v>156</v>
      </c>
      <c r="C80" s="74">
        <v>103</v>
      </c>
      <c r="D80" s="69">
        <v>47.7</v>
      </c>
      <c r="E80" s="47">
        <v>0</v>
      </c>
      <c r="F80" s="19"/>
      <c r="G80" s="19"/>
    </row>
    <row r="81" spans="1:7" s="2" customFormat="1" ht="15.75">
      <c r="A81" s="30" t="s">
        <v>73</v>
      </c>
      <c r="B81" s="33" t="s">
        <v>74</v>
      </c>
      <c r="C81" s="48">
        <f>C105+C106+C107</f>
        <v>11747.8</v>
      </c>
      <c r="D81" s="48">
        <f>D105+D106+D107</f>
        <v>5870.3</v>
      </c>
      <c r="E81" s="44">
        <f t="shared" si="1"/>
        <v>49.969355964521021</v>
      </c>
      <c r="F81" s="9"/>
      <c r="G81" s="9"/>
    </row>
    <row r="82" spans="1:7" s="2" customFormat="1" ht="15.75" hidden="1">
      <c r="A82" s="30"/>
      <c r="B82" s="33" t="s">
        <v>101</v>
      </c>
      <c r="C82" s="48"/>
      <c r="D82" s="59">
        <f>D83</f>
        <v>85362</v>
      </c>
      <c r="E82" s="44" t="e">
        <f t="shared" si="1"/>
        <v>#DIV/0!</v>
      </c>
      <c r="F82" s="9"/>
      <c r="G82" s="9"/>
    </row>
    <row r="83" spans="1:7" s="2" customFormat="1" ht="14.25" hidden="1" customHeight="1">
      <c r="A83" s="34" t="s">
        <v>115</v>
      </c>
      <c r="B83" s="43" t="s">
        <v>78</v>
      </c>
      <c r="C83" s="44"/>
      <c r="D83" s="61">
        <v>85362</v>
      </c>
      <c r="E83" s="44" t="e">
        <f t="shared" si="1"/>
        <v>#DIV/0!</v>
      </c>
      <c r="F83" s="9"/>
      <c r="G83" s="9"/>
    </row>
    <row r="84" spans="1:7" s="1" customFormat="1" ht="63" hidden="1">
      <c r="A84" s="34" t="s">
        <v>116</v>
      </c>
      <c r="B84" s="43" t="s">
        <v>94</v>
      </c>
      <c r="C84" s="44"/>
      <c r="D84" s="61">
        <v>36541</v>
      </c>
      <c r="E84" s="44" t="e">
        <f t="shared" si="1"/>
        <v>#DIV/0!</v>
      </c>
      <c r="F84" s="19"/>
      <c r="G84" s="19"/>
    </row>
    <row r="85" spans="1:7" s="10" customFormat="1" ht="15.75" hidden="1">
      <c r="A85" s="49"/>
      <c r="B85" s="50" t="s">
        <v>95</v>
      </c>
      <c r="C85" s="70"/>
      <c r="D85" s="71">
        <v>32941</v>
      </c>
      <c r="E85" s="44" t="e">
        <f t="shared" si="1"/>
        <v>#DIV/0!</v>
      </c>
      <c r="F85" s="20"/>
      <c r="G85" s="20"/>
    </row>
    <row r="86" spans="1:7" s="10" customFormat="1" ht="15.75" hidden="1">
      <c r="A86" s="49"/>
      <c r="B86" s="50" t="s">
        <v>96</v>
      </c>
      <c r="C86" s="70"/>
      <c r="D86" s="71">
        <v>375</v>
      </c>
      <c r="E86" s="44" t="e">
        <f t="shared" si="1"/>
        <v>#DIV/0!</v>
      </c>
      <c r="F86" s="20"/>
      <c r="G86" s="20"/>
    </row>
    <row r="87" spans="1:7" s="10" customFormat="1" ht="15.75" hidden="1">
      <c r="A87" s="49"/>
      <c r="B87" s="50" t="s">
        <v>97</v>
      </c>
      <c r="C87" s="70"/>
      <c r="D87" s="71">
        <v>3225</v>
      </c>
      <c r="E87" s="44" t="e">
        <f t="shared" si="1"/>
        <v>#DIV/0!</v>
      </c>
      <c r="F87" s="20"/>
      <c r="G87" s="20"/>
    </row>
    <row r="88" spans="1:7" s="1" customFormat="1" ht="24.75" hidden="1" customHeight="1">
      <c r="A88" s="34" t="s">
        <v>116</v>
      </c>
      <c r="B88" s="43" t="s">
        <v>98</v>
      </c>
      <c r="C88" s="44"/>
      <c r="D88" s="61">
        <v>12114</v>
      </c>
      <c r="E88" s="44" t="e">
        <f t="shared" si="1"/>
        <v>#DIV/0!</v>
      </c>
      <c r="F88" s="19"/>
      <c r="G88" s="19"/>
    </row>
    <row r="89" spans="1:7" s="1" customFormat="1" ht="25.15" hidden="1" customHeight="1">
      <c r="A89" s="34" t="s">
        <v>116</v>
      </c>
      <c r="B89" s="43" t="s">
        <v>102</v>
      </c>
      <c r="C89" s="44"/>
      <c r="D89" s="61">
        <f>946+557</f>
        <v>1503</v>
      </c>
      <c r="E89" s="44" t="e">
        <f t="shared" si="1"/>
        <v>#DIV/0!</v>
      </c>
      <c r="F89" s="19"/>
      <c r="G89" s="19"/>
    </row>
    <row r="90" spans="1:7" s="1" customFormat="1" ht="17.45" hidden="1" customHeight="1">
      <c r="A90" s="34" t="s">
        <v>117</v>
      </c>
      <c r="B90" s="43" t="s">
        <v>129</v>
      </c>
      <c r="C90" s="44"/>
      <c r="D90" s="61">
        <v>4500</v>
      </c>
      <c r="E90" s="44" t="e">
        <f t="shared" si="1"/>
        <v>#DIV/0!</v>
      </c>
      <c r="F90" s="19"/>
      <c r="G90" s="19"/>
    </row>
    <row r="91" spans="1:7" s="1" customFormat="1" ht="25.15" hidden="1" customHeight="1">
      <c r="A91" s="34" t="s">
        <v>117</v>
      </c>
      <c r="B91" s="43" t="s">
        <v>130</v>
      </c>
      <c r="C91" s="44"/>
      <c r="D91" s="61">
        <v>713</v>
      </c>
      <c r="E91" s="44" t="e">
        <f t="shared" si="1"/>
        <v>#DIV/0!</v>
      </c>
      <c r="F91" s="19"/>
      <c r="G91" s="19"/>
    </row>
    <row r="92" spans="1:7" s="1" customFormat="1" ht="27.6" hidden="1" customHeight="1">
      <c r="A92" s="34" t="s">
        <v>116</v>
      </c>
      <c r="B92" s="43" t="s">
        <v>103</v>
      </c>
      <c r="C92" s="44"/>
      <c r="D92" s="61">
        <v>356</v>
      </c>
      <c r="E92" s="44" t="e">
        <f t="shared" si="1"/>
        <v>#DIV/0!</v>
      </c>
      <c r="F92" s="19"/>
      <c r="G92" s="19"/>
    </row>
    <row r="93" spans="1:7" s="1" customFormat="1" ht="15.75" hidden="1">
      <c r="A93" s="34" t="s">
        <v>116</v>
      </c>
      <c r="B93" s="43" t="s">
        <v>99</v>
      </c>
      <c r="C93" s="44"/>
      <c r="D93" s="61">
        <v>8654</v>
      </c>
      <c r="E93" s="44" t="e">
        <f t="shared" si="1"/>
        <v>#DIV/0!</v>
      </c>
      <c r="F93" s="19"/>
      <c r="G93" s="19"/>
    </row>
    <row r="94" spans="1:7" s="1" customFormat="1" ht="47.25" hidden="1">
      <c r="A94" s="34"/>
      <c r="B94" s="50" t="s">
        <v>131</v>
      </c>
      <c r="C94" s="70"/>
      <c r="D94" s="71">
        <v>2493</v>
      </c>
      <c r="E94" s="44" t="e">
        <f t="shared" si="1"/>
        <v>#DIV/0!</v>
      </c>
      <c r="F94" s="19"/>
      <c r="G94" s="19"/>
    </row>
    <row r="95" spans="1:7" s="1" customFormat="1" ht="31.5" hidden="1">
      <c r="A95" s="34"/>
      <c r="B95" s="50" t="s">
        <v>132</v>
      </c>
      <c r="C95" s="70"/>
      <c r="D95" s="71">
        <v>2782</v>
      </c>
      <c r="E95" s="44" t="e">
        <f t="shared" si="1"/>
        <v>#DIV/0!</v>
      </c>
      <c r="F95" s="19"/>
      <c r="G95" s="19"/>
    </row>
    <row r="96" spans="1:7" s="1" customFormat="1" ht="15.75" hidden="1">
      <c r="A96" s="34"/>
      <c r="B96" s="50" t="s">
        <v>100</v>
      </c>
      <c r="C96" s="70"/>
      <c r="D96" s="71">
        <v>3379</v>
      </c>
      <c r="E96" s="44" t="e">
        <f t="shared" si="1"/>
        <v>#DIV/0!</v>
      </c>
      <c r="F96" s="19"/>
      <c r="G96" s="19"/>
    </row>
    <row r="97" spans="1:7" s="1" customFormat="1" ht="28.15" hidden="1" customHeight="1">
      <c r="A97" s="34" t="s">
        <v>116</v>
      </c>
      <c r="B97" s="43" t="s">
        <v>112</v>
      </c>
      <c r="C97" s="44"/>
      <c r="D97" s="61">
        <v>500</v>
      </c>
      <c r="E97" s="44" t="e">
        <f t="shared" si="1"/>
        <v>#DIV/0!</v>
      </c>
      <c r="F97" s="19"/>
      <c r="G97" s="19"/>
    </row>
    <row r="98" spans="1:7" s="1" customFormat="1" ht="31.5" hidden="1">
      <c r="A98" s="34" t="s">
        <v>117</v>
      </c>
      <c r="B98" s="43" t="s">
        <v>118</v>
      </c>
      <c r="C98" s="44"/>
      <c r="D98" s="61">
        <v>895</v>
      </c>
      <c r="E98" s="44" t="e">
        <f t="shared" si="1"/>
        <v>#DIV/0!</v>
      </c>
      <c r="F98" s="19"/>
      <c r="G98" s="19"/>
    </row>
    <row r="99" spans="1:7" s="1" customFormat="1" ht="47.25" hidden="1">
      <c r="A99" s="34" t="s">
        <v>117</v>
      </c>
      <c r="B99" s="43" t="s">
        <v>128</v>
      </c>
      <c r="C99" s="44"/>
      <c r="D99" s="61">
        <v>100</v>
      </c>
      <c r="E99" s="44" t="e">
        <f t="shared" si="1"/>
        <v>#DIV/0!</v>
      </c>
      <c r="F99" s="19"/>
      <c r="G99" s="19"/>
    </row>
    <row r="100" spans="1:7" s="1" customFormat="1" ht="47.25" hidden="1">
      <c r="A100" s="34" t="s">
        <v>117</v>
      </c>
      <c r="B100" s="43" t="s">
        <v>127</v>
      </c>
      <c r="C100" s="44"/>
      <c r="D100" s="61">
        <v>300</v>
      </c>
      <c r="E100" s="44" t="e">
        <f t="shared" si="1"/>
        <v>#DIV/0!</v>
      </c>
      <c r="F100" s="19"/>
      <c r="G100" s="19"/>
    </row>
    <row r="101" spans="1:7" s="1" customFormat="1" ht="31.5" hidden="1">
      <c r="A101" s="34" t="s">
        <v>117</v>
      </c>
      <c r="B101" s="43" t="s">
        <v>123</v>
      </c>
      <c r="C101" s="44"/>
      <c r="D101" s="61">
        <v>1390</v>
      </c>
      <c r="E101" s="44" t="e">
        <f t="shared" si="1"/>
        <v>#DIV/0!</v>
      </c>
      <c r="F101" s="19"/>
      <c r="G101" s="19"/>
    </row>
    <row r="102" spans="1:7" s="1" customFormat="1" ht="47.25" hidden="1">
      <c r="A102" s="34" t="s">
        <v>117</v>
      </c>
      <c r="B102" s="43" t="s">
        <v>124</v>
      </c>
      <c r="C102" s="44"/>
      <c r="D102" s="61">
        <v>2000</v>
      </c>
      <c r="E102" s="44" t="e">
        <f t="shared" si="1"/>
        <v>#DIV/0!</v>
      </c>
      <c r="F102" s="19"/>
      <c r="G102" s="19"/>
    </row>
    <row r="103" spans="1:7" ht="17.25" hidden="1" customHeight="1">
      <c r="A103" s="25"/>
      <c r="B103" s="51" t="s">
        <v>75</v>
      </c>
      <c r="C103" s="29"/>
      <c r="D103" s="72">
        <f>D12+D81</f>
        <v>7446.1890000000003</v>
      </c>
      <c r="E103" s="44" t="e">
        <f t="shared" si="1"/>
        <v>#DIV/0!</v>
      </c>
      <c r="F103" s="17"/>
      <c r="G103" s="17"/>
    </row>
    <row r="104" spans="1:7" ht="28.5" hidden="1" customHeight="1">
      <c r="A104" s="52" t="s">
        <v>125</v>
      </c>
      <c r="B104" s="33" t="s">
        <v>126</v>
      </c>
      <c r="C104" s="48"/>
      <c r="D104" s="72">
        <v>427</v>
      </c>
      <c r="E104" s="44" t="e">
        <f t="shared" si="1"/>
        <v>#DIV/0!</v>
      </c>
      <c r="F104" s="17"/>
      <c r="G104" s="17"/>
    </row>
    <row r="105" spans="1:7" ht="28.5" customHeight="1">
      <c r="A105" s="24" t="s">
        <v>145</v>
      </c>
      <c r="B105" s="53" t="s">
        <v>142</v>
      </c>
      <c r="C105" s="44">
        <v>5908.3</v>
      </c>
      <c r="D105" s="63">
        <v>4431.2</v>
      </c>
      <c r="E105" s="44">
        <f t="shared" si="1"/>
        <v>74.999576866442112</v>
      </c>
      <c r="F105" s="17"/>
      <c r="G105" s="17"/>
    </row>
    <row r="106" spans="1:7" ht="31.5">
      <c r="A106" s="24" t="s">
        <v>146</v>
      </c>
      <c r="B106" s="53" t="s">
        <v>143</v>
      </c>
      <c r="C106" s="44">
        <v>78.5</v>
      </c>
      <c r="D106" s="63">
        <v>58.8</v>
      </c>
      <c r="E106" s="44">
        <f t="shared" si="1"/>
        <v>74.904458598726109</v>
      </c>
      <c r="F106" s="17"/>
      <c r="G106" s="17"/>
    </row>
    <row r="107" spans="1:7" ht="15.75">
      <c r="A107" s="24" t="s">
        <v>148</v>
      </c>
      <c r="B107" s="53" t="s">
        <v>149</v>
      </c>
      <c r="C107" s="44">
        <v>5761</v>
      </c>
      <c r="D107" s="73">
        <v>1380.3</v>
      </c>
      <c r="E107" s="44">
        <f t="shared" si="1"/>
        <v>23.959382051727129</v>
      </c>
      <c r="F107" s="17"/>
      <c r="G107" s="17"/>
    </row>
    <row r="108" spans="1:7" ht="15.75">
      <c r="A108" s="25"/>
      <c r="B108" s="51" t="s">
        <v>136</v>
      </c>
      <c r="C108" s="29">
        <f>C12+C81</f>
        <v>14148.099999999999</v>
      </c>
      <c r="D108" s="29">
        <f>D12+D81</f>
        <v>7446.1890000000003</v>
      </c>
      <c r="E108" s="44">
        <f t="shared" si="1"/>
        <v>52.630310783780168</v>
      </c>
      <c r="F108" s="17"/>
      <c r="G108" s="17"/>
    </row>
    <row r="109" spans="1:7" ht="17.25" customHeight="1">
      <c r="A109" s="54"/>
      <c r="B109" s="55"/>
      <c r="C109" s="55"/>
      <c r="D109" s="56"/>
      <c r="E109" s="57"/>
      <c r="F109" s="17"/>
      <c r="G109" s="17"/>
    </row>
    <row r="110" spans="1:7" ht="17.25" customHeight="1">
      <c r="A110" s="22"/>
      <c r="B110" s="22"/>
      <c r="C110" s="22"/>
      <c r="D110" s="56"/>
      <c r="E110" s="57"/>
      <c r="F110" s="17"/>
      <c r="G110" s="17"/>
    </row>
    <row r="111" spans="1:7" ht="17.25" customHeight="1">
      <c r="A111" s="12"/>
      <c r="B111" s="13"/>
      <c r="C111" s="13"/>
      <c r="D111" s="11"/>
      <c r="E111" s="14"/>
    </row>
    <row r="112" spans="1:7">
      <c r="A112" s="4"/>
      <c r="D112" s="6"/>
      <c r="E112" s="14"/>
    </row>
    <row r="113" spans="4:5">
      <c r="D113" s="6"/>
      <c r="E113" s="14"/>
    </row>
    <row r="114" spans="4:5">
      <c r="D114" s="6"/>
      <c r="E114" s="14"/>
    </row>
    <row r="115" spans="4:5">
      <c r="D115" s="6"/>
      <c r="E115" s="6"/>
    </row>
    <row r="116" spans="4:5">
      <c r="D116" s="6"/>
      <c r="E116" s="6"/>
    </row>
    <row r="117" spans="4:5">
      <c r="D117" s="6"/>
      <c r="E117" s="6"/>
    </row>
    <row r="118" spans="4:5">
      <c r="D118" s="6"/>
      <c r="E118" s="6"/>
    </row>
    <row r="119" spans="4:5">
      <c r="D119" s="6"/>
      <c r="E119" s="6"/>
    </row>
    <row r="120" spans="4:5">
      <c r="D120" s="6"/>
      <c r="E120" s="6"/>
    </row>
    <row r="121" spans="4:5">
      <c r="D121" s="6"/>
      <c r="E121" s="6"/>
    </row>
    <row r="122" spans="4:5">
      <c r="D122" s="6"/>
      <c r="E122" s="6"/>
    </row>
    <row r="123" spans="4:5">
      <c r="D123" s="6"/>
      <c r="E123" s="6"/>
    </row>
    <row r="124" spans="4:5">
      <c r="D124" s="6"/>
      <c r="E124" s="6"/>
    </row>
    <row r="125" spans="4:5">
      <c r="D125" s="6"/>
      <c r="E125" s="6"/>
    </row>
    <row r="126" spans="4:5">
      <c r="D126" s="6"/>
      <c r="E126" s="6"/>
    </row>
    <row r="127" spans="4:5">
      <c r="D127" s="6"/>
      <c r="E127" s="6"/>
    </row>
    <row r="128" spans="4:5">
      <c r="D128" s="6"/>
      <c r="E128" s="6"/>
    </row>
    <row r="129" spans="4:5">
      <c r="D129" s="6"/>
      <c r="E129" s="6"/>
    </row>
    <row r="130" spans="4:5">
      <c r="D130" s="6"/>
      <c r="E130" s="6"/>
    </row>
    <row r="131" spans="4:5">
      <c r="D131" s="6"/>
      <c r="E131" s="6"/>
    </row>
    <row r="132" spans="4:5">
      <c r="D132" s="6"/>
      <c r="E132" s="6"/>
    </row>
    <row r="133" spans="4:5">
      <c r="D133" s="6"/>
      <c r="E133" s="6"/>
    </row>
    <row r="134" spans="4:5">
      <c r="D134" s="6"/>
      <c r="E134" s="6"/>
    </row>
    <row r="135" spans="4:5">
      <c r="D135" s="6"/>
      <c r="E135" s="6"/>
    </row>
    <row r="136" spans="4:5">
      <c r="D136" s="6"/>
      <c r="E136" s="6"/>
    </row>
    <row r="137" spans="4:5">
      <c r="D137" s="6"/>
      <c r="E137" s="6"/>
    </row>
    <row r="138" spans="4:5">
      <c r="D138" s="6"/>
      <c r="E138" s="6"/>
    </row>
    <row r="139" spans="4:5">
      <c r="D139" s="6"/>
      <c r="E139" s="6"/>
    </row>
    <row r="140" spans="4:5">
      <c r="D140" s="6"/>
      <c r="E140" s="6"/>
    </row>
    <row r="141" spans="4:5">
      <c r="D141" s="6"/>
      <c r="E141" s="6"/>
    </row>
    <row r="142" spans="4:5">
      <c r="D142" s="6"/>
      <c r="E142" s="6"/>
    </row>
    <row r="143" spans="4:5">
      <c r="D143" s="6"/>
      <c r="E143" s="6"/>
    </row>
    <row r="144" spans="4:5">
      <c r="D144" s="6"/>
      <c r="E144" s="6"/>
    </row>
    <row r="145" spans="4:5">
      <c r="D145" s="6"/>
      <c r="E145" s="6"/>
    </row>
    <row r="146" spans="4:5">
      <c r="D146" s="6"/>
      <c r="E146" s="6"/>
    </row>
    <row r="147" spans="4:5">
      <c r="D147" s="6"/>
      <c r="E147" s="6"/>
    </row>
    <row r="148" spans="4:5">
      <c r="D148" s="6"/>
      <c r="E148" s="6"/>
    </row>
    <row r="149" spans="4:5">
      <c r="D149" s="6"/>
      <c r="E149" s="6"/>
    </row>
    <row r="150" spans="4:5">
      <c r="D150" s="6"/>
      <c r="E150" s="6"/>
    </row>
    <row r="151" spans="4:5">
      <c r="D151" s="6"/>
      <c r="E151" s="6"/>
    </row>
    <row r="152" spans="4:5">
      <c r="D152" s="6"/>
      <c r="E152" s="6"/>
    </row>
    <row r="153" spans="4:5">
      <c r="D153" s="6"/>
      <c r="E153" s="6"/>
    </row>
    <row r="154" spans="4:5">
      <c r="D154" s="6"/>
      <c r="E154" s="6"/>
    </row>
    <row r="155" spans="4:5">
      <c r="D155" s="6"/>
      <c r="E155" s="6"/>
    </row>
    <row r="156" spans="4:5">
      <c r="D156" s="6"/>
      <c r="E156" s="6"/>
    </row>
    <row r="157" spans="4:5">
      <c r="D157" s="6"/>
      <c r="E157" s="6"/>
    </row>
    <row r="158" spans="4:5">
      <c r="D158" s="6"/>
      <c r="E158" s="6"/>
    </row>
    <row r="159" spans="4:5">
      <c r="D159" s="6"/>
      <c r="E159" s="6"/>
    </row>
    <row r="160" spans="4:5">
      <c r="D160" s="6"/>
      <c r="E160" s="6"/>
    </row>
    <row r="161" spans="1:5">
      <c r="D161" s="6"/>
      <c r="E161" s="6"/>
    </row>
    <row r="162" spans="1:5">
      <c r="D162" s="6"/>
      <c r="E162" s="6"/>
    </row>
    <row r="163" spans="1:5">
      <c r="D163" s="6"/>
      <c r="E163" s="6"/>
    </row>
    <row r="164" spans="1:5">
      <c r="D164" s="6"/>
      <c r="E164" s="6"/>
    </row>
    <row r="165" spans="1:5">
      <c r="D165" s="6"/>
      <c r="E165" s="6"/>
    </row>
    <row r="166" spans="1:5">
      <c r="D166" s="6"/>
      <c r="E166" s="6"/>
    </row>
    <row r="167" spans="1:5">
      <c r="D167" s="6"/>
      <c r="E167" s="6"/>
    </row>
    <row r="168" spans="1:5">
      <c r="D168" s="6"/>
      <c r="E168" s="6"/>
    </row>
    <row r="169" spans="1:5">
      <c r="D169" s="6"/>
      <c r="E169" s="6"/>
    </row>
    <row r="170" spans="1:5">
      <c r="D170" s="6"/>
      <c r="E170" s="6"/>
    </row>
    <row r="171" spans="1:5">
      <c r="D171" s="6"/>
      <c r="E171" s="6"/>
    </row>
    <row r="172" spans="1:5">
      <c r="D172" s="6"/>
      <c r="E172" s="6"/>
    </row>
    <row r="173" spans="1:5">
      <c r="D173" s="6"/>
      <c r="E173" s="6"/>
    </row>
    <row r="174" spans="1:5">
      <c r="D174" s="6"/>
      <c r="E174" s="6"/>
    </row>
    <row r="175" spans="1:5">
      <c r="D175" s="6"/>
      <c r="E175" s="6"/>
    </row>
    <row r="176" spans="1:5">
      <c r="A176" s="8"/>
      <c r="B176" s="5"/>
      <c r="C176" s="5"/>
      <c r="D176" s="6"/>
      <c r="E176" s="6"/>
    </row>
    <row r="177" spans="4:5">
      <c r="D177" s="6"/>
      <c r="E177" s="6"/>
    </row>
    <row r="178" spans="4:5">
      <c r="D178" s="6"/>
      <c r="E178" s="6"/>
    </row>
    <row r="179" spans="4:5">
      <c r="D179" s="6"/>
      <c r="E179" s="6"/>
    </row>
    <row r="180" spans="4:5">
      <c r="D180" s="6"/>
      <c r="E180" s="6"/>
    </row>
    <row r="181" spans="4:5">
      <c r="D181" s="6"/>
      <c r="E181" s="6"/>
    </row>
    <row r="182" spans="4:5">
      <c r="D182" s="6"/>
      <c r="E182" s="6"/>
    </row>
    <row r="183" spans="4:5">
      <c r="D183" s="6"/>
      <c r="E183" s="6"/>
    </row>
    <row r="184" spans="4:5">
      <c r="D184" s="6"/>
      <c r="E184" s="6"/>
    </row>
    <row r="185" spans="4:5">
      <c r="D185" s="6"/>
      <c r="E185" s="6"/>
    </row>
    <row r="186" spans="4:5">
      <c r="D186" s="6"/>
      <c r="E186" s="6"/>
    </row>
    <row r="187" spans="4:5">
      <c r="D187" s="6"/>
      <c r="E187" s="6"/>
    </row>
    <row r="188" spans="4:5">
      <c r="D188" s="6"/>
      <c r="E188" s="6"/>
    </row>
    <row r="189" spans="4:5">
      <c r="D189" s="6"/>
      <c r="E189" s="6"/>
    </row>
    <row r="190" spans="4:5">
      <c r="D190" s="6"/>
      <c r="E190" s="6"/>
    </row>
    <row r="191" spans="4:5">
      <c r="D191" s="6"/>
      <c r="E191" s="6"/>
    </row>
    <row r="192" spans="4:5">
      <c r="D192" s="6"/>
      <c r="E192" s="6"/>
    </row>
    <row r="193" spans="4:5">
      <c r="D193" s="6"/>
      <c r="E193" s="6"/>
    </row>
    <row r="194" spans="4:5">
      <c r="D194" s="6"/>
      <c r="E194" s="6"/>
    </row>
    <row r="195" spans="4:5">
      <c r="D195" s="6"/>
      <c r="E195" s="6"/>
    </row>
    <row r="196" spans="4:5">
      <c r="D196" s="6"/>
      <c r="E196" s="6"/>
    </row>
    <row r="197" spans="4:5">
      <c r="D197" s="6"/>
      <c r="E197" s="6"/>
    </row>
    <row r="198" spans="4:5">
      <c r="D198" s="6"/>
      <c r="E198" s="6"/>
    </row>
    <row r="199" spans="4:5">
      <c r="D199" s="6"/>
      <c r="E199" s="6"/>
    </row>
    <row r="200" spans="4:5">
      <c r="D200" s="6"/>
      <c r="E200" s="6"/>
    </row>
    <row r="201" spans="4:5">
      <c r="D201" s="6"/>
      <c r="E201" s="6"/>
    </row>
    <row r="202" spans="4:5">
      <c r="D202" s="6"/>
      <c r="E202" s="6"/>
    </row>
    <row r="203" spans="4:5">
      <c r="D203" s="6"/>
      <c r="E203" s="6"/>
    </row>
    <row r="204" spans="4:5">
      <c r="D204" s="6"/>
      <c r="E204" s="6"/>
    </row>
    <row r="205" spans="4:5">
      <c r="D205" s="6"/>
      <c r="E205" s="6"/>
    </row>
    <row r="206" spans="4:5">
      <c r="D206" s="6"/>
      <c r="E206" s="6"/>
    </row>
    <row r="207" spans="4:5">
      <c r="D207" s="6"/>
      <c r="E207" s="6"/>
    </row>
    <row r="208" spans="4:5">
      <c r="D208" s="6"/>
      <c r="E208" s="6"/>
    </row>
    <row r="209" spans="4:5">
      <c r="D209" s="6"/>
      <c r="E209" s="6"/>
    </row>
    <row r="210" spans="4:5">
      <c r="D210" s="6"/>
      <c r="E210" s="6"/>
    </row>
    <row r="211" spans="4:5">
      <c r="D211" s="6"/>
      <c r="E211" s="6"/>
    </row>
    <row r="212" spans="4:5">
      <c r="D212" s="6"/>
      <c r="E212" s="6"/>
    </row>
    <row r="213" spans="4:5">
      <c r="D213" s="6"/>
      <c r="E213" s="6"/>
    </row>
    <row r="214" spans="4:5">
      <c r="D214" s="6"/>
      <c r="E214" s="6"/>
    </row>
    <row r="215" spans="4:5">
      <c r="D215" s="6"/>
      <c r="E215" s="6"/>
    </row>
    <row r="216" spans="4:5">
      <c r="D216" s="6"/>
      <c r="E216" s="6"/>
    </row>
    <row r="217" spans="4:5">
      <c r="D217" s="6"/>
      <c r="E217" s="6"/>
    </row>
    <row r="218" spans="4:5">
      <c r="D218" s="6"/>
      <c r="E218" s="6"/>
    </row>
    <row r="219" spans="4:5">
      <c r="D219" s="6"/>
      <c r="E219" s="6"/>
    </row>
    <row r="220" spans="4:5">
      <c r="D220" s="6"/>
      <c r="E220" s="6"/>
    </row>
    <row r="221" spans="4:5">
      <c r="D221" s="6"/>
      <c r="E221" s="6"/>
    </row>
    <row r="222" spans="4:5">
      <c r="D222" s="6"/>
      <c r="E222" s="6"/>
    </row>
    <row r="223" spans="4:5">
      <c r="D223" s="6"/>
      <c r="E223" s="6"/>
    </row>
    <row r="224" spans="4:5">
      <c r="D224" s="6"/>
      <c r="E224" s="6"/>
    </row>
    <row r="225" spans="4:5">
      <c r="D225" s="6"/>
      <c r="E225" s="6"/>
    </row>
    <row r="226" spans="4:5">
      <c r="D226" s="6"/>
      <c r="E226" s="6"/>
    </row>
    <row r="227" spans="4:5">
      <c r="D227" s="6"/>
      <c r="E227" s="6"/>
    </row>
    <row r="228" spans="4:5">
      <c r="D228" s="6"/>
      <c r="E228" s="6"/>
    </row>
    <row r="229" spans="4:5">
      <c r="D229" s="6"/>
      <c r="E229" s="6"/>
    </row>
    <row r="230" spans="4:5">
      <c r="D230" s="6"/>
      <c r="E230" s="6"/>
    </row>
    <row r="231" spans="4:5">
      <c r="D231" s="6"/>
      <c r="E231" s="6"/>
    </row>
    <row r="232" spans="4:5">
      <c r="D232" s="6"/>
      <c r="E232" s="6"/>
    </row>
    <row r="233" spans="4:5">
      <c r="D233" s="6"/>
      <c r="E233" s="6"/>
    </row>
    <row r="234" spans="4:5">
      <c r="D234" s="6"/>
      <c r="E234" s="6"/>
    </row>
    <row r="235" spans="4:5">
      <c r="D235" s="6"/>
      <c r="E235" s="6"/>
    </row>
    <row r="236" spans="4:5">
      <c r="D236" s="6"/>
      <c r="E236" s="6"/>
    </row>
    <row r="237" spans="4:5">
      <c r="D237" s="6"/>
      <c r="E237" s="6"/>
    </row>
    <row r="238" spans="4:5">
      <c r="D238" s="6"/>
      <c r="E238" s="6"/>
    </row>
    <row r="239" spans="4:5">
      <c r="D239" s="6"/>
      <c r="E239" s="6"/>
    </row>
    <row r="240" spans="4:5">
      <c r="D240" s="6"/>
      <c r="E240" s="6"/>
    </row>
    <row r="241" spans="4:5">
      <c r="D241" s="6"/>
      <c r="E241" s="6"/>
    </row>
    <row r="242" spans="4:5">
      <c r="D242" s="6"/>
      <c r="E242" s="6"/>
    </row>
    <row r="243" spans="4:5">
      <c r="D243" s="6"/>
      <c r="E243" s="6"/>
    </row>
    <row r="244" spans="4:5">
      <c r="D244" s="6"/>
      <c r="E244" s="6"/>
    </row>
    <row r="245" spans="4:5">
      <c r="D245" s="6"/>
      <c r="E245" s="6"/>
    </row>
    <row r="246" spans="4:5">
      <c r="D246" s="6"/>
      <c r="E246" s="6"/>
    </row>
  </sheetData>
  <mergeCells count="11">
    <mergeCell ref="D1:G1"/>
    <mergeCell ref="D2:G2"/>
    <mergeCell ref="A5:F5"/>
    <mergeCell ref="A4:B4"/>
    <mergeCell ref="A3:G3"/>
    <mergeCell ref="C4:G4"/>
    <mergeCell ref="D8:D9"/>
    <mergeCell ref="A8:A9"/>
    <mergeCell ref="B8:B9"/>
    <mergeCell ref="E8:E9"/>
    <mergeCell ref="C8:C9"/>
  </mergeCells>
  <phoneticPr fontId="0" type="noConversion"/>
  <pageMargins left="0.6692913385826772" right="0" top="0.19685039370078741" bottom="0.39370078740157483" header="0.23622047244094491" footer="0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кв.2017</vt:lpstr>
      <vt:lpstr>'2 кв.2017'!Заголовки_для_печати</vt:lpstr>
      <vt:lpstr>'2 кв.2017'!Область_печати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</dc:creator>
  <cp:lastModifiedBy>Admin</cp:lastModifiedBy>
  <cp:lastPrinted>2016-05-23T09:43:38Z</cp:lastPrinted>
  <dcterms:created xsi:type="dcterms:W3CDTF">2003-05-07T03:53:38Z</dcterms:created>
  <dcterms:modified xsi:type="dcterms:W3CDTF">2017-12-15T02:18:58Z</dcterms:modified>
</cp:coreProperties>
</file>