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7" sheetId="1" r:id="rId1"/>
  </sheets>
  <definedNames>
    <definedName name="_xlnm.Print_Area" localSheetId="0">'2017'!$A$1:$H$283</definedName>
  </definedNames>
  <calcPr fullCalcOnLoad="1"/>
</workbook>
</file>

<file path=xl/sharedStrings.xml><?xml version="1.0" encoding="utf-8"?>
<sst xmlns="http://schemas.openxmlformats.org/spreadsheetml/2006/main" count="724" uniqueCount="210">
  <si>
    <t>Наименование</t>
  </si>
  <si>
    <t>РзПР</t>
  </si>
  <si>
    <t>ЦСР</t>
  </si>
  <si>
    <t>ВР</t>
  </si>
  <si>
    <t>В С Е Г О</t>
  </si>
  <si>
    <t>924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</si>
  <si>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</si>
  <si>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</si>
  <si>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</si>
  <si>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</si>
  <si>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</si>
  <si>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</si>
  <si>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</si>
  <si>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</si>
  <si>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</si>
  <si>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</si>
  <si>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</si>
  <si>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500</t>
  </si>
  <si>
    <t>Глава местной администрации исполнительно-распорядительного органа местной администрации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</si>
  <si>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</si>
  <si>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</si>
  <si>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</si>
  <si>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</si>
  <si>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</si>
  <si>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</si>
  <si>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</si>
  <si>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</si>
  <si>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</si>
  <si>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</si>
  <si>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</si>
  <si>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</si>
  <si>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</si>
  <si>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</si>
  <si>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</si>
  <si>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</si>
  <si>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</si>
  <si>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</si>
  <si>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</si>
  <si>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</si>
  <si>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Жилищное хозяйство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</si>
  <si>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</si>
  <si>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</si>
  <si>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</si>
  <si>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</si>
  <si>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5210600</t>
  </si>
  <si>
    <t>Благоустройство</t>
  </si>
  <si>
    <t>0501</t>
  </si>
  <si>
    <t>0503</t>
  </si>
  <si>
    <t>Реализация государственных функций, связанных с общегосударственным управлением</t>
  </si>
  <si>
    <t>1100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</si>
  <si>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</si>
  <si>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</si>
  <si>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</si>
  <si>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</si>
  <si>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</si>
  <si>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</si>
  <si>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</si>
  <si>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</si>
  <si>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</si>
  <si>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</si>
  <si>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Мероприятия в области коммунального хозяйства</t>
  </si>
  <si>
    <t xml:space="preserve">Прочие межбюджетные трансферты </t>
  </si>
  <si>
    <t>0409</t>
  </si>
  <si>
    <t>540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</si>
  <si>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</si>
  <si>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</si>
  <si>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</si>
  <si>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</si>
  <si>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</si>
  <si>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Межбюджетные трансферты  муниципальному району из бюджета поселений и МБТ бюджетам поселений из 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</si>
  <si>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Вед</t>
  </si>
  <si>
    <t>2090003</t>
  </si>
  <si>
    <t>2090004</t>
  </si>
  <si>
    <t>2090005</t>
  </si>
  <si>
    <t>2090006</t>
  </si>
  <si>
    <t>2090007</t>
  </si>
  <si>
    <t>2090008</t>
  </si>
  <si>
    <t>2090009</t>
  </si>
  <si>
    <t>2090010</t>
  </si>
  <si>
    <t>2090011</t>
  </si>
  <si>
    <t>2090012</t>
  </si>
  <si>
    <t>2090013</t>
  </si>
  <si>
    <t>2090014</t>
  </si>
  <si>
    <t>2090015</t>
  </si>
  <si>
    <t>2090016</t>
  </si>
  <si>
    <t>2090017</t>
  </si>
  <si>
    <t>2090018</t>
  </si>
  <si>
    <t>2090019</t>
  </si>
  <si>
    <t>2090020</t>
  </si>
  <si>
    <t>2090021</t>
  </si>
  <si>
    <t>2090022</t>
  </si>
  <si>
    <t>2090023</t>
  </si>
  <si>
    <t>2090024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</si>
  <si>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</si>
  <si>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</si>
  <si>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</si>
  <si>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</si>
  <si>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</si>
  <si>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</si>
  <si>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</si>
  <si>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</si>
  <si>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240</t>
  </si>
  <si>
    <t>Уплата налогов, сборов и иных платежей</t>
  </si>
  <si>
    <t>850</t>
  </si>
  <si>
    <t>110</t>
  </si>
  <si>
    <t>Иные бюджетные ассигнования</t>
  </si>
  <si>
    <t>800</t>
  </si>
  <si>
    <t>Мероприятия в области жилищного фонда</t>
  </si>
  <si>
    <t>Поддержка жилищного хозяйства</t>
  </si>
  <si>
    <t>Межбюджетные трансферты</t>
  </si>
  <si>
    <t>Прочие выплаты по обязательствам государства</t>
  </si>
  <si>
    <t>0203</t>
  </si>
  <si>
    <t>НАЦИОНАЛЬНАЯ ЭКОНОМИКА</t>
  </si>
  <si>
    <t xml:space="preserve">Мобилизационная и вневойсковая подготовка
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</si>
  <si>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</si>
  <si>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</si>
  <si>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 xml:space="preserve">Уплата налогов, сборов и иных платежей  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</si>
  <si>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</si>
  <si>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0400</t>
  </si>
  <si>
    <t>Дорожное хозяйство (дорожные фонды)</t>
  </si>
  <si>
    <t>ЖИЛИЩНО-КОММУНАЛЬНОЕ ХОЗЯЙСТВО</t>
  </si>
  <si>
    <t>0500</t>
  </si>
  <si>
    <t>ОБЩЕГОСУДАРСТВЕННЫЕ ВОПРОСЫ</t>
  </si>
  <si>
    <t>МЕЖБЮДЖЕТНЫЕ ТРАНСФЕРТЫ</t>
  </si>
  <si>
    <t>ФИЗИЧЕСКАЯ КУЛЬТУРА И СПОРТ</t>
  </si>
  <si>
    <t>Дорожное хозяйство</t>
  </si>
  <si>
    <t>Поддержка дорожного хозяйства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</si>
  <si>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</si>
  <si>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МКУ Администрация Северного сельского поселения</t>
  </si>
  <si>
    <t>Обеспечение деятельности подведомственных учреждений</t>
  </si>
  <si>
    <t>0029900000</t>
  </si>
  <si>
    <t>0020400000</t>
  </si>
  <si>
    <t>0020800000</t>
  </si>
  <si>
    <t>002080000</t>
  </si>
  <si>
    <t>0920000000</t>
  </si>
  <si>
    <t>0920300000</t>
  </si>
  <si>
    <t>0920305000</t>
  </si>
  <si>
    <t>2100000000</t>
  </si>
  <si>
    <t>2120000000</t>
  </si>
  <si>
    <t>3150000000</t>
  </si>
  <si>
    <t>3150200000</t>
  </si>
  <si>
    <t>3150212000</t>
  </si>
  <si>
    <t>3900000000</t>
  </si>
  <si>
    <t>3900300000</t>
  </si>
  <si>
    <t>3910500000</t>
  </si>
  <si>
    <t>6000000000</t>
  </si>
  <si>
    <t>6000100000</t>
  </si>
  <si>
    <t>6000500000</t>
  </si>
  <si>
    <t>5120000000</t>
  </si>
  <si>
    <t>5210000000</t>
  </si>
  <si>
    <t>5210601000</t>
  </si>
  <si>
    <t>5210602000</t>
  </si>
  <si>
    <t>0020000000</t>
  </si>
  <si>
    <t>212810000</t>
  </si>
  <si>
    <t>2128151180</t>
  </si>
  <si>
    <t>Осуществление первичного воинского учета на территориях, где отсутствуют военные комиссариаты</t>
  </si>
  <si>
    <t>0111</t>
  </si>
  <si>
    <t>0700000000</t>
  </si>
  <si>
    <t>Резервные фонды  местных администраций</t>
  </si>
  <si>
    <t>0700500000</t>
  </si>
  <si>
    <t>0700501000</t>
  </si>
  <si>
    <t>Резервные средства</t>
  </si>
  <si>
    <t>870</t>
  </si>
  <si>
    <t>Фонд по ликвидации последствий стихийных бедствий и других чрезвычайных ситуаций</t>
  </si>
  <si>
    <t>0700502000</t>
  </si>
  <si>
    <t>Обеспечение проведения выборов и референдумов</t>
  </si>
  <si>
    <t>0107</t>
  </si>
  <si>
    <t xml:space="preserve">Проведение выборов </t>
  </si>
  <si>
    <t xml:space="preserve">Проведение выборов в представительные органы муниципального образования </t>
  </si>
  <si>
    <t>0200000000</t>
  </si>
  <si>
    <t>0200002000</t>
  </si>
  <si>
    <t>Подпрограмма "Сохранение и развитие автомобильных дорог Томской области"</t>
  </si>
  <si>
    <t>1820000000</t>
  </si>
  <si>
    <t>Основное мероприятие "Ремонт автомобильных дорог общего пользования местного занчения Томской области"</t>
  </si>
  <si>
    <t>1828400000</t>
  </si>
  <si>
    <t>Ремонт автоомбильных дорог общего пользования местного значения в границах муниципальных районов</t>
  </si>
  <si>
    <t>Муниципальные программы</t>
  </si>
  <si>
    <t>7950000000</t>
  </si>
  <si>
    <t>Муниципальная программа " Развитие автомобильных дорог общего пользования местного значения на территории Шегарского района на период 2015-2020гг</t>
  </si>
  <si>
    <t>7950700000</t>
  </si>
  <si>
    <t>Софинансирование расходов на ремонт автомобильных дорог общего пользования местного занчения в границах муниципальных районов</t>
  </si>
  <si>
    <t>79507S0895</t>
  </si>
  <si>
    <t>0920305100</t>
  </si>
  <si>
    <t>0920305200</t>
  </si>
  <si>
    <t>Расчеты со средствами массовой информации</t>
  </si>
  <si>
    <t>Расходы по обслуживанию  муниципальной собственности</t>
  </si>
  <si>
    <t>18284S0895</t>
  </si>
  <si>
    <t xml:space="preserve">НАЦИОНАЛЬНАЯ БЕЗОПАСНОСТЬ И ПРАВООХРАНИТЕЛЬНАЯ ДЕЯТЕЛЬНОСТЬ </t>
  </si>
  <si>
    <t>0300</t>
  </si>
  <si>
    <t>2180100000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</si>
  <si>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</si>
  <si>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</si>
  <si>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</si>
  <si>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3400300000</t>
  </si>
  <si>
    <t>19180S0950</t>
  </si>
  <si>
    <t>39105S0950</t>
  </si>
  <si>
    <t>Софинансирование мероприятий по обеспечению населения Томской области чистой питьевой водой</t>
  </si>
  <si>
    <t>Мероприятия по обеспечению населения Томской области чистой питьевой водой</t>
  </si>
  <si>
    <t>Капитальный ремонт многоквартирного жилого дома, расположенного по адресу:Томская область,Шегарский район, с.Мельниково,ул.Школьная,д.53А (выполнение утепления стен и устройство вентиляционного короба)</t>
  </si>
  <si>
    <t>930</t>
  </si>
  <si>
    <t>Муниципальная избирательная комиссия  Северного сельского поселния</t>
  </si>
  <si>
    <t>3900212000</t>
  </si>
  <si>
    <t>0920314900</t>
  </si>
  <si>
    <t>Утверждено</t>
  </si>
  <si>
    <t>Исполнено</t>
  </si>
  <si>
    <t>% исполнения</t>
  </si>
  <si>
    <t xml:space="preserve">Отчет по исполнению расходов бюджета Северного сельского поселения за 2 квартал 2017 года по разделам, подразделам, целевым статьям и видам расходов функциональной  классификации расходов бюджетов  Российской Федерации </t>
  </si>
  <si>
    <t>830</t>
  </si>
  <si>
    <t>0920305500</t>
  </si>
  <si>
    <r>
      <t>Приложение 2
к  Постановлению Администрации Северного сельского  поселения                 
от "11" октября 2017 №</t>
    </r>
    <r>
      <rPr>
        <u val="single"/>
        <sz val="9"/>
        <rFont val="Arial"/>
        <family val="2"/>
      </rPr>
      <t xml:space="preserve"> 85_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</si>
</sst>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[$-FC19]d\ mmmm\ yyyy\ &quot;г.&quot;"/>
    <numFmt numFmtId="176" formatCode="0.0"/>
    <numFmt numFmtId="177" formatCode="0.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</numFmts>
  <fonts count="56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 CYR"/>
      <family val="1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178" fontId="11" fillId="34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178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13" fillId="36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178" fontId="11" fillId="0" borderId="10" xfId="0" applyNumberFormat="1" applyFont="1" applyFill="1" applyBorder="1" applyAlignment="1">
      <alignment horizontal="center" wrapText="1"/>
    </xf>
    <xf numFmtId="178" fontId="12" fillId="0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178" fontId="13" fillId="34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78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49" fontId="1" fillId="37" borderId="10" xfId="0" applyNumberFormat="1" applyFont="1" applyFill="1" applyBorder="1" applyAlignment="1">
      <alignment horizontal="center" wrapText="1"/>
    </xf>
    <xf numFmtId="49" fontId="14" fillId="37" borderId="10" xfId="0" applyNumberFormat="1" applyFont="1" applyFill="1" applyBorder="1" applyAlignment="1">
      <alignment horizontal="center" wrapText="1"/>
    </xf>
    <xf numFmtId="0" fontId="14" fillId="37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left" wrapText="1"/>
    </xf>
    <xf numFmtId="49" fontId="13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top" wrapText="1"/>
    </xf>
    <xf numFmtId="49" fontId="13" fillId="34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Border="1" applyAlignment="1">
      <alignment horizontal="left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" fillId="37" borderId="11" xfId="0" applyNumberFormat="1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wrapText="1"/>
    </xf>
    <xf numFmtId="49" fontId="14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13" fillId="36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178" fontId="1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3" fillId="0" borderId="10" xfId="0" applyNumberFormat="1" applyFont="1" applyBorder="1" applyAlignment="1">
      <alignment horizontal="center"/>
    </xf>
    <xf numFmtId="178" fontId="13" fillId="33" borderId="10" xfId="0" applyNumberFormat="1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center"/>
    </xf>
    <xf numFmtId="178" fontId="11" fillId="36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center"/>
    </xf>
    <xf numFmtId="178" fontId="13" fillId="36" borderId="10" xfId="0" applyNumberFormat="1" applyFont="1" applyFill="1" applyBorder="1" applyAlignment="1">
      <alignment horizontal="center" wrapText="1"/>
    </xf>
    <xf numFmtId="178" fontId="13" fillId="36" borderId="10" xfId="0" applyNumberFormat="1" applyFont="1" applyFill="1" applyBorder="1" applyAlignment="1">
      <alignment horizontal="center"/>
    </xf>
    <xf numFmtId="178" fontId="11" fillId="36" borderId="10" xfId="0" applyNumberFormat="1" applyFont="1" applyFill="1" applyBorder="1" applyAlignment="1">
      <alignment horizontal="center"/>
    </xf>
    <xf numFmtId="178" fontId="13" fillId="37" borderId="10" xfId="0" applyNumberFormat="1" applyFont="1" applyFill="1" applyBorder="1" applyAlignment="1">
      <alignment horizontal="center" wrapText="1"/>
    </xf>
    <xf numFmtId="2" fontId="1" fillId="37" borderId="14" xfId="0" applyNumberFormat="1" applyFont="1" applyFill="1" applyBorder="1" applyAlignment="1">
      <alignment horizontal="center"/>
    </xf>
    <xf numFmtId="178" fontId="1" fillId="37" borderId="10" xfId="0" applyNumberFormat="1" applyFont="1" applyFill="1" applyBorder="1" applyAlignment="1">
      <alignment horizontal="center" wrapText="1"/>
    </xf>
    <xf numFmtId="178" fontId="1" fillId="37" borderId="10" xfId="0" applyNumberFormat="1" applyFont="1" applyFill="1" applyBorder="1" applyAlignment="1">
      <alignment horizontal="center"/>
    </xf>
    <xf numFmtId="178" fontId="13" fillId="37" borderId="10" xfId="0" applyNumberFormat="1" applyFont="1" applyFill="1" applyBorder="1" applyAlignment="1">
      <alignment horizontal="center"/>
    </xf>
    <xf numFmtId="178" fontId="14" fillId="37" borderId="10" xfId="0" applyNumberFormat="1" applyFont="1" applyFill="1" applyBorder="1" applyAlignment="1">
      <alignment horizontal="center" wrapText="1"/>
    </xf>
    <xf numFmtId="178" fontId="14" fillId="37" borderId="10" xfId="0" applyNumberFormat="1" applyFont="1" applyFill="1" applyBorder="1" applyAlignment="1">
      <alignment horizontal="center"/>
    </xf>
    <xf numFmtId="178" fontId="1" fillId="38" borderId="10" xfId="0" applyNumberFormat="1" applyFont="1" applyFill="1" applyBorder="1" applyAlignment="1">
      <alignment horizontal="center"/>
    </xf>
    <xf numFmtId="178" fontId="11" fillId="37" borderId="10" xfId="0" applyNumberFormat="1" applyFont="1" applyFill="1" applyBorder="1" applyAlignment="1">
      <alignment horizontal="center"/>
    </xf>
    <xf numFmtId="178" fontId="1" fillId="38" borderId="10" xfId="0" applyNumberFormat="1" applyFont="1" applyFill="1" applyBorder="1" applyAlignment="1">
      <alignment horizontal="center" wrapText="1"/>
    </xf>
    <xf numFmtId="172" fontId="1" fillId="37" borderId="10" xfId="0" applyNumberFormat="1" applyFont="1" applyFill="1" applyBorder="1" applyAlignment="1">
      <alignment horizontal="center" wrapText="1"/>
    </xf>
    <xf numFmtId="178" fontId="13" fillId="38" borderId="10" xfId="0" applyNumberFormat="1" applyFont="1" applyFill="1" applyBorder="1" applyAlignment="1">
      <alignment horizontal="center"/>
    </xf>
    <xf numFmtId="178" fontId="1" fillId="37" borderId="13" xfId="0" applyNumberFormat="1" applyFont="1" applyFill="1" applyBorder="1" applyAlignment="1">
      <alignment horizontal="center" wrapText="1"/>
    </xf>
    <xf numFmtId="178" fontId="1" fillId="38" borderId="13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183" fontId="11" fillId="37" borderId="10" xfId="0" applyNumberFormat="1" applyFont="1" applyFill="1" applyBorder="1" applyAlignment="1">
      <alignment horizontal="center" wrapText="1"/>
    </xf>
    <xf numFmtId="2" fontId="11" fillId="37" borderId="14" xfId="0" applyNumberFormat="1" applyFont="1" applyFill="1" applyBorder="1" applyAlignment="1">
      <alignment horizontal="center"/>
    </xf>
    <xf numFmtId="2" fontId="11" fillId="36" borderId="14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178" fontId="11" fillId="37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78" fontId="11" fillId="38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11" fillId="0" borderId="14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178" fontId="14" fillId="0" borderId="10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left" vertical="center" wrapText="1"/>
    </xf>
    <xf numFmtId="2" fontId="55" fillId="0" borderId="14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78" fontId="7" fillId="0" borderId="0" xfId="0" applyNumberFormat="1" applyFont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2" fontId="15" fillId="0" borderId="16" xfId="0" applyNumberFormat="1" applyFont="1" applyBorder="1" applyAlignment="1">
      <alignment horizontal="center" vertical="center" wrapText="1"/>
    </xf>
    <xf numFmtId="172" fontId="15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showGridLines="0" tabSelected="1" view="pageBreakPreview" zoomScaleSheetLayoutView="100" zoomScalePageLayoutView="0" workbookViewId="0" topLeftCell="A283">
      <selection activeCell="B1" sqref="B1:H3"/>
    </sheetView>
  </sheetViews>
  <sheetFormatPr defaultColWidth="9.00390625" defaultRowHeight="12.75"/>
  <cols>
    <col min="1" max="1" width="49.75390625" style="1" customWidth="1"/>
    <col min="2" max="2" width="7.25390625" style="1" customWidth="1"/>
    <col min="3" max="3" width="7.375" style="1" customWidth="1"/>
    <col min="4" max="4" width="12.625" style="1" customWidth="1"/>
    <col min="5" max="5" width="6.125" style="1" customWidth="1"/>
    <col min="6" max="6" width="14.25390625" style="2" customWidth="1"/>
    <col min="7" max="7" width="16.125" style="3" customWidth="1"/>
    <col min="8" max="8" width="15.25390625" style="0" customWidth="1"/>
    <col min="9" max="9" width="11.125" style="0" bestFit="1" customWidth="1"/>
  </cols>
  <sheetData>
    <row r="1" spans="1:8" ht="15" customHeight="1">
      <c r="A1" s="22"/>
      <c r="B1" s="146" t="s">
        <v>209</v>
      </c>
      <c r="C1" s="146"/>
      <c r="D1" s="146"/>
      <c r="E1" s="146"/>
      <c r="F1" s="146"/>
      <c r="G1" s="147"/>
      <c r="H1" s="147"/>
    </row>
    <row r="2" spans="1:8" ht="12.75">
      <c r="A2" s="23"/>
      <c r="B2" s="146"/>
      <c r="C2" s="146"/>
      <c r="D2" s="146"/>
      <c r="E2" s="146"/>
      <c r="F2" s="146"/>
      <c r="G2" s="147"/>
      <c r="H2" s="147"/>
    </row>
    <row r="3" spans="1:8" ht="16.5" customHeight="1">
      <c r="A3" s="24"/>
      <c r="B3" s="146"/>
      <c r="C3" s="146"/>
      <c r="D3" s="146"/>
      <c r="E3" s="146"/>
      <c r="F3" s="146"/>
      <c r="G3" s="147"/>
      <c r="H3" s="147"/>
    </row>
    <row r="4" spans="1:8" ht="60" customHeight="1">
      <c r="A4" s="148" t="s">
        <v>206</v>
      </c>
      <c r="B4" s="148"/>
      <c r="C4" s="148"/>
      <c r="D4" s="148"/>
      <c r="E4" s="148"/>
      <c r="F4" s="148"/>
      <c r="G4" s="149"/>
      <c r="H4" s="149"/>
    </row>
    <row r="5" spans="1:6" ht="16.5" thickBot="1">
      <c r="A5" s="25"/>
      <c r="B5" s="25"/>
      <c r="C5" s="25"/>
      <c r="D5" s="25"/>
      <c r="E5" s="25"/>
      <c r="F5" s="26"/>
    </row>
    <row r="6" spans="1:8" ht="12.75" customHeight="1">
      <c r="A6" s="150" t="s">
        <v>0</v>
      </c>
      <c r="B6" s="152" t="s">
        <v>70</v>
      </c>
      <c r="C6" s="152" t="s">
        <v>1</v>
      </c>
      <c r="D6" s="152" t="s">
        <v>2</v>
      </c>
      <c r="E6" s="152" t="s">
        <v>3</v>
      </c>
      <c r="F6" s="142" t="s">
        <v>203</v>
      </c>
      <c r="G6" s="142" t="s">
        <v>204</v>
      </c>
      <c r="H6" s="144" t="s">
        <v>205</v>
      </c>
    </row>
    <row r="7" spans="1:8" ht="37.5" customHeight="1">
      <c r="A7" s="151"/>
      <c r="B7" s="153"/>
      <c r="C7" s="153"/>
      <c r="D7" s="153"/>
      <c r="E7" s="153"/>
      <c r="F7" s="143"/>
      <c r="G7" s="143"/>
      <c r="H7" s="145"/>
    </row>
    <row r="8" spans="1:8" ht="20.25" customHeight="1">
      <c r="A8" s="67" t="s">
        <v>4</v>
      </c>
      <c r="B8" s="42"/>
      <c r="C8" s="42"/>
      <c r="D8" s="42"/>
      <c r="E8" s="42"/>
      <c r="F8" s="43">
        <f>F9+F216</f>
        <v>14586.930650000004</v>
      </c>
      <c r="G8" s="43">
        <f>G9+G216</f>
        <v>6745.566739999998</v>
      </c>
      <c r="H8" s="135">
        <f>G8*100/F8</f>
        <v>46.243907658531285</v>
      </c>
    </row>
    <row r="9" spans="1:8" s="4" customFormat="1" ht="30.75" customHeight="1">
      <c r="A9" s="67" t="s">
        <v>128</v>
      </c>
      <c r="B9" s="42" t="s">
        <v>5</v>
      </c>
      <c r="C9" s="42"/>
      <c r="D9" s="42"/>
      <c r="E9" s="42"/>
      <c r="F9" s="44">
        <f>F10+F77+F109+F116+F137+F168+F207</f>
        <v>14313.947650000004</v>
      </c>
      <c r="G9" s="44">
        <f>G10+G77+G116+G109+G137+G168+G207</f>
        <v>6472.583739999998</v>
      </c>
      <c r="H9" s="139">
        <f aca="true" t="shared" si="0" ref="H9:H72">G9*100/F9</f>
        <v>45.21871882073005</v>
      </c>
    </row>
    <row r="10" spans="1:8" s="4" customFormat="1" ht="19.5" customHeight="1">
      <c r="A10" s="68" t="s">
        <v>122</v>
      </c>
      <c r="B10" s="45" t="s">
        <v>5</v>
      </c>
      <c r="C10" s="45" t="s">
        <v>6</v>
      </c>
      <c r="D10" s="46"/>
      <c r="E10" s="46"/>
      <c r="F10" s="47">
        <f>F21+F44+F50+F58</f>
        <v>6943.078720000001</v>
      </c>
      <c r="G10" s="101">
        <f>G21+G44+G50+G58</f>
        <v>3839.71181</v>
      </c>
      <c r="H10" s="122">
        <f t="shared" si="0"/>
        <v>55.30272613702987</v>
      </c>
    </row>
    <row r="11" spans="1:8" s="4" customFormat="1" ht="38.25" hidden="1">
      <c r="A11" s="69" t="s">
        <v>7</v>
      </c>
      <c r="B11" s="42" t="s">
        <v>57</v>
      </c>
      <c r="C11" s="48" t="s">
        <v>8</v>
      </c>
      <c r="D11" s="31" t="s">
        <v>9</v>
      </c>
      <c r="E11" s="49"/>
      <c r="F11" s="43">
        <f>F12</f>
        <v>0</v>
      </c>
      <c r="G11" s="95"/>
      <c r="H11" s="135" t="e">
        <f t="shared" si="0"/>
        <v>#DIV/0!</v>
      </c>
    </row>
    <row r="12" spans="1:8" s="4" customFormat="1" ht="51" hidden="1">
      <c r="A12" s="67" t="s">
        <v>10</v>
      </c>
      <c r="B12" s="42" t="s">
        <v>57</v>
      </c>
      <c r="C12" s="48" t="s">
        <v>8</v>
      </c>
      <c r="D12" s="42" t="s">
        <v>11</v>
      </c>
      <c r="E12" s="49"/>
      <c r="F12" s="43">
        <f>F13</f>
        <v>0</v>
      </c>
      <c r="G12" s="95"/>
      <c r="H12" s="135" t="e">
        <f t="shared" si="0"/>
        <v>#DIV/0!</v>
      </c>
    </row>
    <row r="13" spans="1:8" s="4" customFormat="1" ht="12.75" hidden="1">
      <c r="A13" s="67" t="s">
        <v>12</v>
      </c>
      <c r="B13" s="42" t="s">
        <v>57</v>
      </c>
      <c r="C13" s="48" t="s">
        <v>8</v>
      </c>
      <c r="D13" s="42" t="s">
        <v>13</v>
      </c>
      <c r="E13" s="49"/>
      <c r="F13" s="43">
        <f>F14</f>
        <v>0</v>
      </c>
      <c r="G13" s="95"/>
      <c r="H13" s="135" t="e">
        <f t="shared" si="0"/>
        <v>#DIV/0!</v>
      </c>
    </row>
    <row r="14" spans="1:8" s="4" customFormat="1" ht="25.5" hidden="1">
      <c r="A14" s="67" t="s">
        <v>14</v>
      </c>
      <c r="B14" s="42" t="s">
        <v>57</v>
      </c>
      <c r="C14" s="48" t="s">
        <v>8</v>
      </c>
      <c r="D14" s="42" t="s">
        <v>13</v>
      </c>
      <c r="E14" s="49">
        <v>500</v>
      </c>
      <c r="F14" s="43">
        <v>0</v>
      </c>
      <c r="G14" s="95"/>
      <c r="H14" s="135" t="e">
        <f t="shared" si="0"/>
        <v>#DIV/0!</v>
      </c>
    </row>
    <row r="15" spans="1:8" s="4" customFormat="1" ht="12.75" customHeight="1" hidden="1">
      <c r="A15" s="140"/>
      <c r="B15" s="42" t="s">
        <v>57</v>
      </c>
      <c r="C15" s="93"/>
      <c r="D15" s="93"/>
      <c r="E15" s="93"/>
      <c r="F15" s="95"/>
      <c r="G15" s="95"/>
      <c r="H15" s="135" t="e">
        <f t="shared" si="0"/>
        <v>#DIV/0!</v>
      </c>
    </row>
    <row r="16" spans="1:8" s="4" customFormat="1" ht="12.75" hidden="1">
      <c r="A16" s="140"/>
      <c r="B16" s="42" t="s">
        <v>57</v>
      </c>
      <c r="C16" s="93"/>
      <c r="D16" s="93"/>
      <c r="E16" s="93"/>
      <c r="F16" s="95"/>
      <c r="G16" s="95"/>
      <c r="H16" s="135" t="e">
        <f t="shared" si="0"/>
        <v>#DIV/0!</v>
      </c>
    </row>
    <row r="17" spans="1:8" s="4" customFormat="1" ht="12.75" hidden="1">
      <c r="A17" s="140"/>
      <c r="B17" s="42" t="s">
        <v>57</v>
      </c>
      <c r="C17" s="93"/>
      <c r="D17" s="93"/>
      <c r="E17" s="93"/>
      <c r="F17" s="95"/>
      <c r="G17" s="95"/>
      <c r="H17" s="135" t="e">
        <f t="shared" si="0"/>
        <v>#DIV/0!</v>
      </c>
    </row>
    <row r="18" spans="1:8" ht="12.75" hidden="1">
      <c r="A18" s="140"/>
      <c r="B18" s="42" t="s">
        <v>57</v>
      </c>
      <c r="C18" s="93"/>
      <c r="D18" s="93"/>
      <c r="E18" s="93"/>
      <c r="F18" s="95"/>
      <c r="G18" s="95"/>
      <c r="H18" s="135" t="e">
        <f t="shared" si="0"/>
        <v>#DIV/0!</v>
      </c>
    </row>
    <row r="19" spans="1:8" ht="12.75" hidden="1">
      <c r="A19" s="140"/>
      <c r="B19" s="42" t="s">
        <v>57</v>
      </c>
      <c r="C19" s="93"/>
      <c r="D19" s="93"/>
      <c r="E19" s="93"/>
      <c r="F19" s="95"/>
      <c r="G19" s="95"/>
      <c r="H19" s="135" t="e">
        <f t="shared" si="0"/>
        <v>#DIV/0!</v>
      </c>
    </row>
    <row r="20" spans="1:8" ht="12.75" hidden="1">
      <c r="A20" s="140"/>
      <c r="B20" s="42" t="s">
        <v>57</v>
      </c>
      <c r="C20" s="93"/>
      <c r="D20" s="93"/>
      <c r="E20" s="93"/>
      <c r="F20" s="95"/>
      <c r="G20" s="95"/>
      <c r="H20" s="135" t="e">
        <f t="shared" si="0"/>
        <v>#DIV/0!</v>
      </c>
    </row>
    <row r="21" spans="1:8" ht="57.75" customHeight="1">
      <c r="A21" s="69" t="s">
        <v>67</v>
      </c>
      <c r="B21" s="42" t="s">
        <v>5</v>
      </c>
      <c r="C21" s="31" t="s">
        <v>15</v>
      </c>
      <c r="D21" s="31"/>
      <c r="E21" s="49"/>
      <c r="F21" s="104">
        <f>F22</f>
        <v>4331.700720000001</v>
      </c>
      <c r="G21" s="104">
        <f>G22</f>
        <v>2772.77537</v>
      </c>
      <c r="H21" s="121">
        <f t="shared" si="0"/>
        <v>64.01124060112814</v>
      </c>
    </row>
    <row r="22" spans="1:8" ht="42" customHeight="1">
      <c r="A22" s="70" t="s">
        <v>59</v>
      </c>
      <c r="B22" s="27" t="s">
        <v>5</v>
      </c>
      <c r="C22" s="27" t="s">
        <v>15</v>
      </c>
      <c r="D22" s="27" t="s">
        <v>152</v>
      </c>
      <c r="E22" s="53"/>
      <c r="F22" s="106">
        <f>F23+F30</f>
        <v>4331.700720000001</v>
      </c>
      <c r="G22" s="106">
        <f>G23+G30</f>
        <v>2772.77537</v>
      </c>
      <c r="H22" s="105">
        <f t="shared" si="0"/>
        <v>64.01124060112814</v>
      </c>
    </row>
    <row r="23" spans="1:8" ht="18" customHeight="1">
      <c r="A23" s="70" t="s">
        <v>16</v>
      </c>
      <c r="B23" s="27" t="s">
        <v>5</v>
      </c>
      <c r="C23" s="27" t="s">
        <v>15</v>
      </c>
      <c r="D23" s="27" t="s">
        <v>131</v>
      </c>
      <c r="E23" s="27"/>
      <c r="F23" s="106">
        <f>SUM(F25+F26+F29)</f>
        <v>3658.1007200000004</v>
      </c>
      <c r="G23" s="106">
        <f>SUM(G25+G26+G29)</f>
        <v>2322.05485</v>
      </c>
      <c r="H23" s="105">
        <f t="shared" si="0"/>
        <v>63.47706167040692</v>
      </c>
    </row>
    <row r="24" spans="1:8" ht="68.25" customHeight="1">
      <c r="A24" s="72" t="s">
        <v>97</v>
      </c>
      <c r="B24" s="27" t="s">
        <v>5</v>
      </c>
      <c r="C24" s="27" t="s">
        <v>15</v>
      </c>
      <c r="D24" s="27" t="s">
        <v>131</v>
      </c>
      <c r="E24" s="27" t="s">
        <v>98</v>
      </c>
      <c r="F24" s="106">
        <f>F25</f>
        <v>2603.3</v>
      </c>
      <c r="G24" s="107">
        <f>G25</f>
        <v>1758.86218</v>
      </c>
      <c r="H24" s="105">
        <f t="shared" si="0"/>
        <v>67.5627926093804</v>
      </c>
    </row>
    <row r="25" spans="1:8" ht="30.75" customHeight="1">
      <c r="A25" s="72" t="s">
        <v>96</v>
      </c>
      <c r="B25" s="27" t="s">
        <v>5</v>
      </c>
      <c r="C25" s="27" t="s">
        <v>15</v>
      </c>
      <c r="D25" s="27" t="s">
        <v>131</v>
      </c>
      <c r="E25" s="27" t="s">
        <v>95</v>
      </c>
      <c r="F25" s="106">
        <f>2008.4+594.9</f>
        <v>2603.3</v>
      </c>
      <c r="G25" s="107">
        <f>1373.46497+385.39721</f>
        <v>1758.86218</v>
      </c>
      <c r="H25" s="105">
        <f t="shared" si="0"/>
        <v>67.5627926093804</v>
      </c>
    </row>
    <row r="26" spans="1:8" ht="33.75" customHeight="1">
      <c r="A26" s="73" t="s">
        <v>99</v>
      </c>
      <c r="B26" s="27" t="s">
        <v>5</v>
      </c>
      <c r="C26" s="27" t="s">
        <v>15</v>
      </c>
      <c r="D26" s="27" t="s">
        <v>131</v>
      </c>
      <c r="E26" s="27" t="s">
        <v>100</v>
      </c>
      <c r="F26" s="106">
        <f>F27</f>
        <v>1051.01472</v>
      </c>
      <c r="G26" s="107">
        <f>G27</f>
        <v>561.36267</v>
      </c>
      <c r="H26" s="105">
        <f t="shared" si="0"/>
        <v>53.41149456022843</v>
      </c>
    </row>
    <row r="27" spans="1:8" ht="27" customHeight="1">
      <c r="A27" s="72" t="s">
        <v>94</v>
      </c>
      <c r="B27" s="27" t="s">
        <v>5</v>
      </c>
      <c r="C27" s="27" t="s">
        <v>15</v>
      </c>
      <c r="D27" s="27" t="s">
        <v>131</v>
      </c>
      <c r="E27" s="27" t="s">
        <v>101</v>
      </c>
      <c r="F27" s="106">
        <v>1051.01472</v>
      </c>
      <c r="G27" s="107">
        <v>561.36267</v>
      </c>
      <c r="H27" s="105">
        <f t="shared" si="0"/>
        <v>53.41149456022843</v>
      </c>
    </row>
    <row r="28" spans="1:8" ht="15" customHeight="1">
      <c r="A28" s="74" t="s">
        <v>105</v>
      </c>
      <c r="B28" s="27" t="s">
        <v>5</v>
      </c>
      <c r="C28" s="27" t="s">
        <v>15</v>
      </c>
      <c r="D28" s="27" t="s">
        <v>131</v>
      </c>
      <c r="E28" s="27" t="s">
        <v>106</v>
      </c>
      <c r="F28" s="106">
        <f>F29</f>
        <v>3.786</v>
      </c>
      <c r="G28" s="107">
        <f>G29</f>
        <v>1.83</v>
      </c>
      <c r="H28" s="105">
        <f t="shared" si="0"/>
        <v>48.335974643423135</v>
      </c>
    </row>
    <row r="29" spans="1:8" ht="16.5" customHeight="1">
      <c r="A29" s="74" t="s">
        <v>102</v>
      </c>
      <c r="B29" s="27" t="s">
        <v>5</v>
      </c>
      <c r="C29" s="27" t="s">
        <v>15</v>
      </c>
      <c r="D29" s="27" t="s">
        <v>131</v>
      </c>
      <c r="E29" s="27" t="s">
        <v>103</v>
      </c>
      <c r="F29" s="106">
        <v>3.786</v>
      </c>
      <c r="G29" s="107">
        <v>1.83</v>
      </c>
      <c r="H29" s="105">
        <f t="shared" si="0"/>
        <v>48.335974643423135</v>
      </c>
    </row>
    <row r="30" spans="1:8" ht="30" customHeight="1">
      <c r="A30" s="138" t="s">
        <v>18</v>
      </c>
      <c r="B30" s="42" t="s">
        <v>5</v>
      </c>
      <c r="C30" s="42" t="s">
        <v>15</v>
      </c>
      <c r="D30" s="42" t="s">
        <v>132</v>
      </c>
      <c r="E30" s="42"/>
      <c r="F30" s="124">
        <f>F32</f>
        <v>673.6</v>
      </c>
      <c r="G30" s="112">
        <f>G31</f>
        <v>450.72052</v>
      </c>
      <c r="H30" s="121">
        <f t="shared" si="0"/>
        <v>66.91219121140142</v>
      </c>
    </row>
    <row r="31" spans="1:8" ht="58.5" customHeight="1">
      <c r="A31" s="72" t="s">
        <v>97</v>
      </c>
      <c r="B31" s="27" t="s">
        <v>5</v>
      </c>
      <c r="C31" s="27" t="s">
        <v>15</v>
      </c>
      <c r="D31" s="27" t="s">
        <v>133</v>
      </c>
      <c r="E31" s="27" t="s">
        <v>98</v>
      </c>
      <c r="F31" s="106">
        <f>F32</f>
        <v>673.6</v>
      </c>
      <c r="G31" s="107">
        <f>G32</f>
        <v>450.72052</v>
      </c>
      <c r="H31" s="105">
        <f t="shared" si="0"/>
        <v>66.91219121140142</v>
      </c>
    </row>
    <row r="32" spans="1:8" ht="30.75" customHeight="1">
      <c r="A32" s="72" t="s">
        <v>96</v>
      </c>
      <c r="B32" s="27" t="s">
        <v>5</v>
      </c>
      <c r="C32" s="27" t="s">
        <v>15</v>
      </c>
      <c r="D32" s="27" t="s">
        <v>132</v>
      </c>
      <c r="E32" s="27" t="s">
        <v>95</v>
      </c>
      <c r="F32" s="106">
        <v>673.6</v>
      </c>
      <c r="G32" s="107">
        <f>347.10331+103.61721</f>
        <v>450.72052</v>
      </c>
      <c r="H32" s="105">
        <f t="shared" si="0"/>
        <v>66.91219121140142</v>
      </c>
    </row>
    <row r="33" spans="1:8" s="5" customFormat="1" ht="12.75" hidden="1">
      <c r="A33" s="69" t="s">
        <v>19</v>
      </c>
      <c r="B33" s="42" t="s">
        <v>57</v>
      </c>
      <c r="C33" s="31" t="s">
        <v>20</v>
      </c>
      <c r="D33" s="31" t="s">
        <v>9</v>
      </c>
      <c r="E33" s="49"/>
      <c r="F33" s="54">
        <f>F34</f>
        <v>0</v>
      </c>
      <c r="G33" s="96"/>
      <c r="H33" s="100" t="e">
        <f t="shared" si="0"/>
        <v>#DIV/0!</v>
      </c>
    </row>
    <row r="34" spans="1:8" s="5" customFormat="1" ht="25.5" hidden="1">
      <c r="A34" s="70" t="s">
        <v>21</v>
      </c>
      <c r="B34" s="42" t="s">
        <v>57</v>
      </c>
      <c r="C34" s="27" t="s">
        <v>20</v>
      </c>
      <c r="D34" s="27" t="s">
        <v>22</v>
      </c>
      <c r="E34" s="53"/>
      <c r="F34" s="50">
        <f>F35</f>
        <v>0</v>
      </c>
      <c r="G34" s="96"/>
      <c r="H34" s="100" t="e">
        <f t="shared" si="0"/>
        <v>#DIV/0!</v>
      </c>
    </row>
    <row r="35" spans="1:8" s="5" customFormat="1" ht="38.25" hidden="1">
      <c r="A35" s="70" t="s">
        <v>23</v>
      </c>
      <c r="B35" s="42" t="s">
        <v>57</v>
      </c>
      <c r="C35" s="27" t="s">
        <v>20</v>
      </c>
      <c r="D35" s="27" t="s">
        <v>24</v>
      </c>
      <c r="E35" s="33"/>
      <c r="F35" s="50">
        <f>F36</f>
        <v>0</v>
      </c>
      <c r="G35" s="96"/>
      <c r="H35" s="100" t="e">
        <f t="shared" si="0"/>
        <v>#DIV/0!</v>
      </c>
    </row>
    <row r="36" spans="1:8" s="5" customFormat="1" ht="25.5" hidden="1">
      <c r="A36" s="70" t="s">
        <v>25</v>
      </c>
      <c r="B36" s="42" t="s">
        <v>57</v>
      </c>
      <c r="C36" s="27" t="s">
        <v>20</v>
      </c>
      <c r="D36" s="27" t="s">
        <v>24</v>
      </c>
      <c r="E36" s="33" t="s">
        <v>17</v>
      </c>
      <c r="F36" s="50"/>
      <c r="G36" s="96"/>
      <c r="H36" s="100" t="e">
        <f t="shared" si="0"/>
        <v>#DIV/0!</v>
      </c>
    </row>
    <row r="37" spans="1:8" s="5" customFormat="1" ht="12.75" hidden="1">
      <c r="A37" s="71"/>
      <c r="B37" s="42" t="s">
        <v>57</v>
      </c>
      <c r="C37" s="52"/>
      <c r="D37" s="52"/>
      <c r="E37" s="52"/>
      <c r="F37" s="94"/>
      <c r="G37" s="96"/>
      <c r="H37" s="100" t="e">
        <f t="shared" si="0"/>
        <v>#DIV/0!</v>
      </c>
    </row>
    <row r="38" spans="1:8" s="6" customFormat="1" ht="12.75" hidden="1">
      <c r="A38" s="71"/>
      <c r="B38" s="42" t="s">
        <v>57</v>
      </c>
      <c r="C38" s="52"/>
      <c r="D38" s="52"/>
      <c r="E38" s="52"/>
      <c r="F38" s="94"/>
      <c r="G38" s="94"/>
      <c r="H38" s="100" t="e">
        <f t="shared" si="0"/>
        <v>#DIV/0!</v>
      </c>
    </row>
    <row r="39" spans="1:8" s="5" customFormat="1" ht="12.75" hidden="1">
      <c r="A39" s="71"/>
      <c r="B39" s="42" t="s">
        <v>57</v>
      </c>
      <c r="C39" s="52"/>
      <c r="D39" s="52"/>
      <c r="E39" s="52"/>
      <c r="F39" s="94"/>
      <c r="G39" s="96"/>
      <c r="H39" s="100" t="e">
        <f t="shared" si="0"/>
        <v>#DIV/0!</v>
      </c>
    </row>
    <row r="40" spans="1:8" s="5" customFormat="1" ht="12.75" hidden="1">
      <c r="A40" s="69" t="s">
        <v>26</v>
      </c>
      <c r="B40" s="42" t="s">
        <v>57</v>
      </c>
      <c r="C40" s="31" t="s">
        <v>27</v>
      </c>
      <c r="D40" s="31" t="s">
        <v>9</v>
      </c>
      <c r="E40" s="49"/>
      <c r="F40" s="54">
        <f>F41</f>
        <v>0</v>
      </c>
      <c r="G40" s="96"/>
      <c r="H40" s="100" t="e">
        <f t="shared" si="0"/>
        <v>#DIV/0!</v>
      </c>
    </row>
    <row r="41" spans="1:8" s="5" customFormat="1" ht="12.75" hidden="1">
      <c r="A41" s="70" t="s">
        <v>26</v>
      </c>
      <c r="B41" s="42" t="s">
        <v>57</v>
      </c>
      <c r="C41" s="27" t="s">
        <v>27</v>
      </c>
      <c r="D41" s="27" t="s">
        <v>28</v>
      </c>
      <c r="E41" s="53"/>
      <c r="F41" s="50">
        <f>F42</f>
        <v>0</v>
      </c>
      <c r="G41" s="96"/>
      <c r="H41" s="100" t="e">
        <f t="shared" si="0"/>
        <v>#DIV/0!</v>
      </c>
    </row>
    <row r="42" spans="1:8" s="5" customFormat="1" ht="12.75" customHeight="1" hidden="1">
      <c r="A42" s="70" t="s">
        <v>29</v>
      </c>
      <c r="B42" s="42" t="s">
        <v>57</v>
      </c>
      <c r="C42" s="27" t="s">
        <v>27</v>
      </c>
      <c r="D42" s="27" t="s">
        <v>30</v>
      </c>
      <c r="E42" s="33"/>
      <c r="F42" s="50">
        <f>F43</f>
        <v>0</v>
      </c>
      <c r="G42" s="96"/>
      <c r="H42" s="100" t="e">
        <f t="shared" si="0"/>
        <v>#DIV/0!</v>
      </c>
    </row>
    <row r="43" spans="1:8" s="5" customFormat="1" ht="12.75" hidden="1">
      <c r="A43" s="70" t="s">
        <v>31</v>
      </c>
      <c r="B43" s="42" t="s">
        <v>57</v>
      </c>
      <c r="C43" s="27" t="s">
        <v>27</v>
      </c>
      <c r="D43" s="27" t="s">
        <v>30</v>
      </c>
      <c r="E43" s="33" t="s">
        <v>32</v>
      </c>
      <c r="F43" s="50"/>
      <c r="G43" s="96"/>
      <c r="H43" s="100" t="e">
        <f t="shared" si="0"/>
        <v>#DIV/0!</v>
      </c>
    </row>
    <row r="44" spans="1:8" s="5" customFormat="1" ht="12.75">
      <c r="A44" s="75" t="s">
        <v>26</v>
      </c>
      <c r="B44" s="28" t="s">
        <v>5</v>
      </c>
      <c r="C44" s="45" t="s">
        <v>156</v>
      </c>
      <c r="D44" s="45"/>
      <c r="E44" s="45"/>
      <c r="F44" s="101">
        <f>F45</f>
        <v>9</v>
      </c>
      <c r="G44" s="102">
        <f>G45</f>
        <v>0</v>
      </c>
      <c r="H44" s="122">
        <f t="shared" si="0"/>
        <v>0</v>
      </c>
    </row>
    <row r="45" spans="1:8" s="5" customFormat="1" ht="12.75">
      <c r="A45" s="76" t="s">
        <v>26</v>
      </c>
      <c r="B45" s="27" t="s">
        <v>5</v>
      </c>
      <c r="C45" s="35" t="s">
        <v>156</v>
      </c>
      <c r="D45" s="35" t="s">
        <v>157</v>
      </c>
      <c r="E45" s="33"/>
      <c r="F45" s="106">
        <f>F46</f>
        <v>9</v>
      </c>
      <c r="G45" s="110">
        <f>G46</f>
        <v>0</v>
      </c>
      <c r="H45" s="105">
        <f t="shared" si="0"/>
        <v>0</v>
      </c>
    </row>
    <row r="46" spans="1:8" s="5" customFormat="1" ht="12.75">
      <c r="A46" s="70" t="s">
        <v>158</v>
      </c>
      <c r="B46" s="27" t="s">
        <v>5</v>
      </c>
      <c r="C46" s="27" t="s">
        <v>156</v>
      </c>
      <c r="D46" s="27" t="s">
        <v>159</v>
      </c>
      <c r="E46" s="33"/>
      <c r="F46" s="106">
        <f>F49</f>
        <v>9</v>
      </c>
      <c r="G46" s="110">
        <f>G47</f>
        <v>0</v>
      </c>
      <c r="H46" s="105">
        <f t="shared" si="0"/>
        <v>0</v>
      </c>
    </row>
    <row r="47" spans="1:8" s="5" customFormat="1" ht="25.5">
      <c r="A47" s="72" t="s">
        <v>163</v>
      </c>
      <c r="B47" s="27" t="s">
        <v>5</v>
      </c>
      <c r="C47" s="27" t="s">
        <v>156</v>
      </c>
      <c r="D47" s="27" t="s">
        <v>164</v>
      </c>
      <c r="E47" s="33"/>
      <c r="F47" s="106">
        <f>F48</f>
        <v>9</v>
      </c>
      <c r="G47" s="110">
        <f>G48</f>
        <v>0</v>
      </c>
      <c r="H47" s="105">
        <f t="shared" si="0"/>
        <v>0</v>
      </c>
    </row>
    <row r="48" spans="1:8" s="5" customFormat="1" ht="12.75">
      <c r="A48" s="72" t="s">
        <v>105</v>
      </c>
      <c r="B48" s="27" t="s">
        <v>5</v>
      </c>
      <c r="C48" s="27" t="s">
        <v>156</v>
      </c>
      <c r="D48" s="27" t="s">
        <v>164</v>
      </c>
      <c r="E48" s="33" t="s">
        <v>106</v>
      </c>
      <c r="F48" s="106">
        <f>F49</f>
        <v>9</v>
      </c>
      <c r="G48" s="110">
        <f>G49</f>
        <v>0</v>
      </c>
      <c r="H48" s="105">
        <f t="shared" si="0"/>
        <v>0</v>
      </c>
    </row>
    <row r="49" spans="1:8" s="5" customFormat="1" ht="12.75">
      <c r="A49" s="70" t="s">
        <v>161</v>
      </c>
      <c r="B49" s="27" t="s">
        <v>5</v>
      </c>
      <c r="C49" s="27" t="s">
        <v>156</v>
      </c>
      <c r="D49" s="27" t="s">
        <v>164</v>
      </c>
      <c r="E49" s="33" t="s">
        <v>162</v>
      </c>
      <c r="F49" s="106">
        <v>9</v>
      </c>
      <c r="G49" s="110">
        <v>0</v>
      </c>
      <c r="H49" s="105">
        <f t="shared" si="0"/>
        <v>0</v>
      </c>
    </row>
    <row r="50" spans="1:8" s="5" customFormat="1" ht="21" customHeight="1">
      <c r="A50" s="75" t="s">
        <v>33</v>
      </c>
      <c r="B50" s="28" t="s">
        <v>5</v>
      </c>
      <c r="C50" s="45" t="s">
        <v>50</v>
      </c>
      <c r="D50" s="45"/>
      <c r="E50" s="46"/>
      <c r="F50" s="47">
        <f>SUM(F53+F55+F57)</f>
        <v>1663.358</v>
      </c>
      <c r="G50" s="101">
        <f>SUM(G53+G55+G57)</f>
        <v>978.2049400000001</v>
      </c>
      <c r="H50" s="122">
        <f t="shared" si="0"/>
        <v>58.809044114375865</v>
      </c>
    </row>
    <row r="51" spans="1:8" s="5" customFormat="1" ht="24.75" customHeight="1">
      <c r="A51" s="77" t="s">
        <v>129</v>
      </c>
      <c r="B51" s="27" t="s">
        <v>5</v>
      </c>
      <c r="C51" s="32" t="s">
        <v>50</v>
      </c>
      <c r="D51" s="32" t="s">
        <v>130</v>
      </c>
      <c r="E51" s="55"/>
      <c r="F51" s="109">
        <f>F52+F54+F56</f>
        <v>1663.358</v>
      </c>
      <c r="G51" s="109">
        <f>G52+G54+G56</f>
        <v>978.2049400000001</v>
      </c>
      <c r="H51" s="105">
        <f t="shared" si="0"/>
        <v>58.809044114375865</v>
      </c>
    </row>
    <row r="52" spans="1:9" s="5" customFormat="1" ht="56.25" customHeight="1">
      <c r="A52" s="74" t="s">
        <v>97</v>
      </c>
      <c r="B52" s="27" t="s">
        <v>5</v>
      </c>
      <c r="C52" s="56" t="s">
        <v>50</v>
      </c>
      <c r="D52" s="56" t="s">
        <v>130</v>
      </c>
      <c r="E52" s="57">
        <v>100</v>
      </c>
      <c r="F52" s="106">
        <f>F53</f>
        <v>1146.47</v>
      </c>
      <c r="G52" s="110">
        <f>G53</f>
        <v>695.81573</v>
      </c>
      <c r="H52" s="105">
        <f t="shared" si="0"/>
        <v>60.69201374654374</v>
      </c>
      <c r="I52" s="141"/>
    </row>
    <row r="53" spans="1:8" s="5" customFormat="1" ht="16.5" customHeight="1">
      <c r="A53" s="74" t="s">
        <v>93</v>
      </c>
      <c r="B53" s="27" t="s">
        <v>5</v>
      </c>
      <c r="C53" s="27" t="s">
        <v>50</v>
      </c>
      <c r="D53" s="27" t="s">
        <v>130</v>
      </c>
      <c r="E53" s="27" t="s">
        <v>104</v>
      </c>
      <c r="F53" s="106">
        <v>1146.47</v>
      </c>
      <c r="G53" s="110">
        <f>538.11261+157.70312</f>
        <v>695.81573</v>
      </c>
      <c r="H53" s="105">
        <f t="shared" si="0"/>
        <v>60.69201374654374</v>
      </c>
    </row>
    <row r="54" spans="1:8" s="5" customFormat="1" ht="16.5" customHeight="1">
      <c r="A54" s="74" t="s">
        <v>99</v>
      </c>
      <c r="B54" s="27" t="s">
        <v>5</v>
      </c>
      <c r="C54" s="27" t="s">
        <v>50</v>
      </c>
      <c r="D54" s="27" t="s">
        <v>130</v>
      </c>
      <c r="E54" s="27" t="s">
        <v>100</v>
      </c>
      <c r="F54" s="106">
        <f>F55</f>
        <v>502.888</v>
      </c>
      <c r="G54" s="106">
        <f>G55</f>
        <v>282.38921</v>
      </c>
      <c r="H54" s="105">
        <f t="shared" si="0"/>
        <v>56.15349938753758</v>
      </c>
    </row>
    <row r="55" spans="1:8" s="5" customFormat="1" ht="30.75" customHeight="1">
      <c r="A55" s="74" t="s">
        <v>94</v>
      </c>
      <c r="B55" s="27" t="s">
        <v>5</v>
      </c>
      <c r="C55" s="27" t="s">
        <v>50</v>
      </c>
      <c r="D55" s="27" t="s">
        <v>130</v>
      </c>
      <c r="E55" s="53">
        <v>240</v>
      </c>
      <c r="F55" s="106">
        <v>502.888</v>
      </c>
      <c r="G55" s="110">
        <v>282.38921</v>
      </c>
      <c r="H55" s="105">
        <f t="shared" si="0"/>
        <v>56.15349938753758</v>
      </c>
    </row>
    <row r="56" spans="1:8" s="5" customFormat="1" ht="15.75" customHeight="1">
      <c r="A56" s="74" t="s">
        <v>105</v>
      </c>
      <c r="B56" s="27" t="s">
        <v>5</v>
      </c>
      <c r="C56" s="27" t="s">
        <v>50</v>
      </c>
      <c r="D56" s="27" t="s">
        <v>130</v>
      </c>
      <c r="E56" s="53">
        <v>800</v>
      </c>
      <c r="F56" s="106">
        <f>F57</f>
        <v>14</v>
      </c>
      <c r="G56" s="110">
        <f>G57</f>
        <v>0</v>
      </c>
      <c r="H56" s="105">
        <f t="shared" si="0"/>
        <v>0</v>
      </c>
    </row>
    <row r="57" spans="1:8" s="5" customFormat="1" ht="18" customHeight="1">
      <c r="A57" s="74" t="s">
        <v>116</v>
      </c>
      <c r="B57" s="27" t="s">
        <v>5</v>
      </c>
      <c r="C57" s="27" t="s">
        <v>50</v>
      </c>
      <c r="D57" s="27" t="s">
        <v>130</v>
      </c>
      <c r="E57" s="53">
        <v>850</v>
      </c>
      <c r="F57" s="106">
        <v>14</v>
      </c>
      <c r="G57" s="110">
        <v>0</v>
      </c>
      <c r="H57" s="105">
        <f t="shared" si="0"/>
        <v>0</v>
      </c>
    </row>
    <row r="58" spans="1:8" s="5" customFormat="1" ht="18" customHeight="1">
      <c r="A58" s="75" t="s">
        <v>33</v>
      </c>
      <c r="B58" s="28" t="s">
        <v>5</v>
      </c>
      <c r="C58" s="45" t="s">
        <v>50</v>
      </c>
      <c r="D58" s="45"/>
      <c r="E58" s="58"/>
      <c r="F58" s="47">
        <f>F59+F62+F75</f>
        <v>939.02</v>
      </c>
      <c r="G58" s="101">
        <f>G59+G62+G75</f>
        <v>88.73150000000001</v>
      </c>
      <c r="H58" s="122">
        <f t="shared" si="0"/>
        <v>9.44937275031416</v>
      </c>
    </row>
    <row r="59" spans="1:8" s="5" customFormat="1" ht="18" customHeight="1">
      <c r="A59" s="78" t="s">
        <v>158</v>
      </c>
      <c r="B59" s="59" t="s">
        <v>5</v>
      </c>
      <c r="C59" s="60" t="s">
        <v>50</v>
      </c>
      <c r="D59" s="60" t="s">
        <v>159</v>
      </c>
      <c r="E59" s="61"/>
      <c r="F59" s="106">
        <f>F60</f>
        <v>49</v>
      </c>
      <c r="G59" s="110">
        <f>G60</f>
        <v>49</v>
      </c>
      <c r="H59" s="105">
        <f t="shared" si="0"/>
        <v>100</v>
      </c>
    </row>
    <row r="60" spans="1:8" s="5" customFormat="1" ht="18" customHeight="1">
      <c r="A60" s="74" t="s">
        <v>99</v>
      </c>
      <c r="B60" s="59" t="s">
        <v>5</v>
      </c>
      <c r="C60" s="60" t="s">
        <v>50</v>
      </c>
      <c r="D60" s="60" t="s">
        <v>160</v>
      </c>
      <c r="E60" s="61">
        <v>200</v>
      </c>
      <c r="F60" s="106">
        <f>F61</f>
        <v>49</v>
      </c>
      <c r="G60" s="110">
        <f>G61</f>
        <v>49</v>
      </c>
      <c r="H60" s="105">
        <f t="shared" si="0"/>
        <v>100</v>
      </c>
    </row>
    <row r="61" spans="1:8" s="5" customFormat="1" ht="18" customHeight="1">
      <c r="A61" s="74" t="s">
        <v>94</v>
      </c>
      <c r="B61" s="59" t="s">
        <v>5</v>
      </c>
      <c r="C61" s="60" t="s">
        <v>50</v>
      </c>
      <c r="D61" s="60" t="s">
        <v>160</v>
      </c>
      <c r="E61" s="61">
        <v>240</v>
      </c>
      <c r="F61" s="106">
        <v>49</v>
      </c>
      <c r="G61" s="110">
        <v>49</v>
      </c>
      <c r="H61" s="105">
        <f t="shared" si="0"/>
        <v>100</v>
      </c>
    </row>
    <row r="62" spans="1:8" s="5" customFormat="1" ht="27.75" customHeight="1">
      <c r="A62" s="70" t="s">
        <v>48</v>
      </c>
      <c r="B62" s="27" t="s">
        <v>5</v>
      </c>
      <c r="C62" s="27" t="s">
        <v>50</v>
      </c>
      <c r="D62" s="27" t="s">
        <v>134</v>
      </c>
      <c r="E62" s="53"/>
      <c r="F62" s="106">
        <f>F63</f>
        <v>40.02</v>
      </c>
      <c r="G62" s="106">
        <f>G63</f>
        <v>39.731500000000004</v>
      </c>
      <c r="H62" s="105">
        <f t="shared" si="0"/>
        <v>99.27911044477761</v>
      </c>
    </row>
    <row r="63" spans="1:8" s="5" customFormat="1" ht="18" customHeight="1">
      <c r="A63" s="70" t="s">
        <v>34</v>
      </c>
      <c r="B63" s="27" t="s">
        <v>5</v>
      </c>
      <c r="C63" s="27" t="s">
        <v>50</v>
      </c>
      <c r="D63" s="27" t="s">
        <v>135</v>
      </c>
      <c r="E63" s="53"/>
      <c r="F63" s="106">
        <f>F64</f>
        <v>40.02</v>
      </c>
      <c r="G63" s="106">
        <f>G64</f>
        <v>39.731500000000004</v>
      </c>
      <c r="H63" s="105">
        <f t="shared" si="0"/>
        <v>99.27911044477761</v>
      </c>
    </row>
    <row r="64" spans="1:8" s="5" customFormat="1" ht="21.75" customHeight="1">
      <c r="A64" s="72" t="s">
        <v>110</v>
      </c>
      <c r="B64" s="27" t="s">
        <v>5</v>
      </c>
      <c r="C64" s="27" t="s">
        <v>50</v>
      </c>
      <c r="D64" s="27" t="s">
        <v>136</v>
      </c>
      <c r="E64" s="53"/>
      <c r="F64" s="106">
        <f>F65+F68+F73</f>
        <v>40.02</v>
      </c>
      <c r="G64" s="106">
        <f>G65+G68+G73</f>
        <v>39.731500000000004</v>
      </c>
      <c r="H64" s="105">
        <f t="shared" si="0"/>
        <v>99.27911044477761</v>
      </c>
    </row>
    <row r="65" spans="1:8" s="5" customFormat="1" ht="21" customHeight="1">
      <c r="A65" s="72" t="s">
        <v>184</v>
      </c>
      <c r="B65" s="27" t="s">
        <v>5</v>
      </c>
      <c r="C65" s="27" t="s">
        <v>50</v>
      </c>
      <c r="D65" s="27" t="s">
        <v>182</v>
      </c>
      <c r="E65" s="53"/>
      <c r="F65" s="106">
        <f>F66</f>
        <v>5</v>
      </c>
      <c r="G65" s="106">
        <f>G66</f>
        <v>4.7115</v>
      </c>
      <c r="H65" s="105">
        <f t="shared" si="0"/>
        <v>94.22999999999999</v>
      </c>
    </row>
    <row r="66" spans="1:8" s="5" customFormat="1" ht="29.25" customHeight="1">
      <c r="A66" s="74" t="s">
        <v>99</v>
      </c>
      <c r="B66" s="27" t="s">
        <v>5</v>
      </c>
      <c r="C66" s="27" t="s">
        <v>50</v>
      </c>
      <c r="D66" s="27" t="s">
        <v>182</v>
      </c>
      <c r="E66" s="53">
        <v>200</v>
      </c>
      <c r="F66" s="106">
        <f>F67</f>
        <v>5</v>
      </c>
      <c r="G66" s="106">
        <f>G67</f>
        <v>4.7115</v>
      </c>
      <c r="H66" s="105">
        <f t="shared" si="0"/>
        <v>94.22999999999999</v>
      </c>
    </row>
    <row r="67" spans="1:8" s="5" customFormat="1" ht="29.25" customHeight="1">
      <c r="A67" s="74" t="s">
        <v>94</v>
      </c>
      <c r="B67" s="27" t="s">
        <v>5</v>
      </c>
      <c r="C67" s="27" t="s">
        <v>50</v>
      </c>
      <c r="D67" s="27" t="s">
        <v>182</v>
      </c>
      <c r="E67" s="53">
        <v>240</v>
      </c>
      <c r="F67" s="106">
        <v>5</v>
      </c>
      <c r="G67" s="110">
        <v>4.7115</v>
      </c>
      <c r="H67" s="105">
        <f t="shared" si="0"/>
        <v>94.22999999999999</v>
      </c>
    </row>
    <row r="68" spans="1:8" s="5" customFormat="1" ht="29.25" customHeight="1">
      <c r="A68" s="72" t="s">
        <v>185</v>
      </c>
      <c r="B68" s="27" t="s">
        <v>5</v>
      </c>
      <c r="C68" s="27" t="s">
        <v>50</v>
      </c>
      <c r="D68" s="27" t="s">
        <v>183</v>
      </c>
      <c r="E68" s="53"/>
      <c r="F68" s="106">
        <f>F69+F71</f>
        <v>27.1</v>
      </c>
      <c r="G68" s="110">
        <f>G69+G71</f>
        <v>27.1</v>
      </c>
      <c r="H68" s="105">
        <f t="shared" si="0"/>
        <v>100</v>
      </c>
    </row>
    <row r="69" spans="1:8" s="5" customFormat="1" ht="33" customHeight="1">
      <c r="A69" s="74" t="s">
        <v>99</v>
      </c>
      <c r="B69" s="27" t="s">
        <v>5</v>
      </c>
      <c r="C69" s="27" t="s">
        <v>50</v>
      </c>
      <c r="D69" s="27" t="s">
        <v>183</v>
      </c>
      <c r="E69" s="53">
        <v>200</v>
      </c>
      <c r="F69" s="106">
        <f>F70</f>
        <v>27</v>
      </c>
      <c r="G69" s="110">
        <f>G70</f>
        <v>27</v>
      </c>
      <c r="H69" s="105">
        <f t="shared" si="0"/>
        <v>100</v>
      </c>
    </row>
    <row r="70" spans="1:8" s="5" customFormat="1" ht="25.5">
      <c r="A70" s="74" t="s">
        <v>94</v>
      </c>
      <c r="B70" s="27" t="s">
        <v>5</v>
      </c>
      <c r="C70" s="27" t="s">
        <v>50</v>
      </c>
      <c r="D70" s="27" t="s">
        <v>183</v>
      </c>
      <c r="E70" s="53">
        <v>240</v>
      </c>
      <c r="F70" s="106">
        <v>27</v>
      </c>
      <c r="G70" s="110">
        <v>27</v>
      </c>
      <c r="H70" s="105">
        <f t="shared" si="0"/>
        <v>100</v>
      </c>
    </row>
    <row r="71" spans="1:8" s="5" customFormat="1" ht="12.75">
      <c r="A71" s="74" t="s">
        <v>105</v>
      </c>
      <c r="B71" s="27" t="s">
        <v>5</v>
      </c>
      <c r="C71" s="27" t="s">
        <v>50</v>
      </c>
      <c r="D71" s="27" t="s">
        <v>183</v>
      </c>
      <c r="E71" s="53">
        <v>800</v>
      </c>
      <c r="F71" s="106">
        <f>F72</f>
        <v>0.1</v>
      </c>
      <c r="G71" s="110">
        <f>G72</f>
        <v>0.1</v>
      </c>
      <c r="H71" s="105">
        <f t="shared" si="0"/>
        <v>100</v>
      </c>
    </row>
    <row r="72" spans="1:8" s="5" customFormat="1" ht="12.75">
      <c r="A72" s="74" t="s">
        <v>116</v>
      </c>
      <c r="B72" s="27" t="s">
        <v>5</v>
      </c>
      <c r="C72" s="27" t="s">
        <v>50</v>
      </c>
      <c r="D72" s="27" t="s">
        <v>183</v>
      </c>
      <c r="E72" s="53">
        <v>850</v>
      </c>
      <c r="F72" s="106">
        <v>0.1</v>
      </c>
      <c r="G72" s="110">
        <v>0.1</v>
      </c>
      <c r="H72" s="105">
        <f t="shared" si="0"/>
        <v>100</v>
      </c>
    </row>
    <row r="73" spans="1:8" s="5" customFormat="1" ht="25.5">
      <c r="A73" s="74" t="s">
        <v>99</v>
      </c>
      <c r="B73" s="27" t="s">
        <v>5</v>
      </c>
      <c r="C73" s="27" t="s">
        <v>50</v>
      </c>
      <c r="D73" s="27" t="s">
        <v>208</v>
      </c>
      <c r="E73" s="53">
        <v>200</v>
      </c>
      <c r="F73" s="106">
        <v>7.92</v>
      </c>
      <c r="G73" s="110">
        <f>G74</f>
        <v>7.92</v>
      </c>
      <c r="H73" s="105">
        <f>G73*100/F73</f>
        <v>100</v>
      </c>
    </row>
    <row r="74" spans="1:8" s="5" customFormat="1" ht="25.5">
      <c r="A74" s="74" t="s">
        <v>94</v>
      </c>
      <c r="B74" s="27" t="s">
        <v>5</v>
      </c>
      <c r="C74" s="27" t="s">
        <v>50</v>
      </c>
      <c r="D74" s="27" t="s">
        <v>208</v>
      </c>
      <c r="E74" s="53">
        <v>240</v>
      </c>
      <c r="F74" s="106">
        <v>7.92</v>
      </c>
      <c r="G74" s="110">
        <f>F74</f>
        <v>7.92</v>
      </c>
      <c r="H74" s="105">
        <f>G74*100/F74</f>
        <v>100</v>
      </c>
    </row>
    <row r="75" spans="1:8" s="5" customFormat="1" ht="25.5">
      <c r="A75" s="74" t="s">
        <v>99</v>
      </c>
      <c r="B75" s="27" t="s">
        <v>5</v>
      </c>
      <c r="C75" s="27" t="s">
        <v>50</v>
      </c>
      <c r="D75" s="27" t="s">
        <v>202</v>
      </c>
      <c r="E75" s="53">
        <v>200</v>
      </c>
      <c r="F75" s="106">
        <f>F76</f>
        <v>850</v>
      </c>
      <c r="G75" s="106">
        <f>G76</f>
        <v>0</v>
      </c>
      <c r="H75" s="105">
        <f aca="true" t="shared" si="1" ref="H75:H140">G75*100/F75</f>
        <v>0</v>
      </c>
    </row>
    <row r="76" spans="1:8" s="5" customFormat="1" ht="25.5">
      <c r="A76" s="74" t="s">
        <v>94</v>
      </c>
      <c r="B76" s="27" t="s">
        <v>5</v>
      </c>
      <c r="C76" s="27" t="s">
        <v>50</v>
      </c>
      <c r="D76" s="27" t="s">
        <v>202</v>
      </c>
      <c r="E76" s="53">
        <v>240</v>
      </c>
      <c r="F76" s="106">
        <v>850</v>
      </c>
      <c r="G76" s="137">
        <v>0</v>
      </c>
      <c r="H76" s="100">
        <f t="shared" si="1"/>
        <v>0</v>
      </c>
    </row>
    <row r="77" spans="1:8" s="5" customFormat="1" ht="21" customHeight="1">
      <c r="A77" s="68" t="s">
        <v>112</v>
      </c>
      <c r="B77" s="28" t="s">
        <v>5</v>
      </c>
      <c r="C77" s="28" t="s">
        <v>35</v>
      </c>
      <c r="D77" s="28"/>
      <c r="E77" s="62"/>
      <c r="F77" s="30">
        <f aca="true" t="shared" si="2" ref="F77:G81">F78</f>
        <v>78.5</v>
      </c>
      <c r="G77" s="99">
        <f t="shared" si="2"/>
        <v>44.37715</v>
      </c>
      <c r="H77" s="122">
        <f t="shared" si="1"/>
        <v>56.53140127388535</v>
      </c>
    </row>
    <row r="78" spans="1:8" s="5" customFormat="1" ht="16.5" customHeight="1">
      <c r="A78" s="79" t="s">
        <v>113</v>
      </c>
      <c r="B78" s="42" t="s">
        <v>5</v>
      </c>
      <c r="C78" s="31" t="s">
        <v>111</v>
      </c>
      <c r="D78" s="31"/>
      <c r="E78" s="136"/>
      <c r="F78" s="104">
        <f t="shared" si="2"/>
        <v>78.5</v>
      </c>
      <c r="G78" s="104">
        <f t="shared" si="2"/>
        <v>44.37715</v>
      </c>
      <c r="H78" s="121">
        <f t="shared" si="1"/>
        <v>56.53140127388535</v>
      </c>
    </row>
    <row r="79" spans="1:8" s="5" customFormat="1" ht="56.25" customHeight="1">
      <c r="A79" s="77" t="s">
        <v>114</v>
      </c>
      <c r="B79" s="27" t="s">
        <v>5</v>
      </c>
      <c r="C79" s="35" t="s">
        <v>111</v>
      </c>
      <c r="D79" s="35" t="s">
        <v>137</v>
      </c>
      <c r="E79" s="51"/>
      <c r="F79" s="109">
        <f t="shared" si="2"/>
        <v>78.5</v>
      </c>
      <c r="G79" s="109">
        <f t="shared" si="2"/>
        <v>44.37715</v>
      </c>
      <c r="H79" s="105">
        <f t="shared" si="1"/>
        <v>56.53140127388535</v>
      </c>
    </row>
    <row r="80" spans="1:8" s="5" customFormat="1" ht="30" customHeight="1">
      <c r="A80" s="77" t="s">
        <v>115</v>
      </c>
      <c r="B80" s="27" t="s">
        <v>5</v>
      </c>
      <c r="C80" s="35" t="s">
        <v>111</v>
      </c>
      <c r="D80" s="35" t="s">
        <v>138</v>
      </c>
      <c r="E80" s="51"/>
      <c r="F80" s="109">
        <f t="shared" si="2"/>
        <v>78.5</v>
      </c>
      <c r="G80" s="109">
        <f t="shared" si="2"/>
        <v>44.37715</v>
      </c>
      <c r="H80" s="105">
        <f t="shared" si="1"/>
        <v>56.53140127388535</v>
      </c>
    </row>
    <row r="81" spans="1:8" s="5" customFormat="1" ht="81" customHeight="1">
      <c r="A81" s="77" t="s">
        <v>117</v>
      </c>
      <c r="B81" s="27" t="s">
        <v>5</v>
      </c>
      <c r="C81" s="35" t="s">
        <v>111</v>
      </c>
      <c r="D81" s="35" t="s">
        <v>153</v>
      </c>
      <c r="E81" s="51"/>
      <c r="F81" s="109">
        <f t="shared" si="2"/>
        <v>78.5</v>
      </c>
      <c r="G81" s="109">
        <f t="shared" si="2"/>
        <v>44.37715</v>
      </c>
      <c r="H81" s="105">
        <f t="shared" si="1"/>
        <v>56.53140127388535</v>
      </c>
    </row>
    <row r="82" spans="1:8" s="5" customFormat="1" ht="39" customHeight="1">
      <c r="A82" s="77" t="s">
        <v>155</v>
      </c>
      <c r="B82" s="27" t="s">
        <v>5</v>
      </c>
      <c r="C82" s="35" t="s">
        <v>111</v>
      </c>
      <c r="D82" s="35" t="s">
        <v>154</v>
      </c>
      <c r="E82" s="51"/>
      <c r="F82" s="109">
        <f>F83+F85</f>
        <v>78.5</v>
      </c>
      <c r="G82" s="109">
        <f>G83+G85</f>
        <v>44.37715</v>
      </c>
      <c r="H82" s="105">
        <f t="shared" si="1"/>
        <v>56.53140127388535</v>
      </c>
    </row>
    <row r="83" spans="1:8" s="5" customFormat="1" ht="68.25" customHeight="1">
      <c r="A83" s="74" t="s">
        <v>97</v>
      </c>
      <c r="B83" s="27" t="s">
        <v>5</v>
      </c>
      <c r="C83" s="27" t="s">
        <v>111</v>
      </c>
      <c r="D83" s="27" t="s">
        <v>154</v>
      </c>
      <c r="E83" s="53">
        <v>100</v>
      </c>
      <c r="F83" s="106">
        <f>F84</f>
        <v>74.91</v>
      </c>
      <c r="G83" s="106">
        <f>G84</f>
        <v>42.74865</v>
      </c>
      <c r="H83" s="105">
        <f t="shared" si="1"/>
        <v>57.06668001601922</v>
      </c>
    </row>
    <row r="84" spans="1:8" s="5" customFormat="1" ht="18.75" customHeight="1">
      <c r="A84" s="74" t="s">
        <v>93</v>
      </c>
      <c r="B84" s="27" t="s">
        <v>5</v>
      </c>
      <c r="C84" s="27" t="s">
        <v>111</v>
      </c>
      <c r="D84" s="27" t="s">
        <v>154</v>
      </c>
      <c r="E84" s="53">
        <v>110</v>
      </c>
      <c r="F84" s="106">
        <v>74.91</v>
      </c>
      <c r="G84" s="110">
        <f>32.67496+0.206+9.86769</f>
        <v>42.74865</v>
      </c>
      <c r="H84" s="105">
        <f t="shared" si="1"/>
        <v>57.06668001601922</v>
      </c>
    </row>
    <row r="85" spans="1:8" s="5" customFormat="1" ht="29.25" customHeight="1">
      <c r="A85" s="74" t="s">
        <v>99</v>
      </c>
      <c r="B85" s="27" t="s">
        <v>5</v>
      </c>
      <c r="C85" s="27" t="s">
        <v>111</v>
      </c>
      <c r="D85" s="27" t="s">
        <v>154</v>
      </c>
      <c r="E85" s="53">
        <v>200</v>
      </c>
      <c r="F85" s="106">
        <f>F86</f>
        <v>3.59</v>
      </c>
      <c r="G85" s="106">
        <f>G86</f>
        <v>1.6285</v>
      </c>
      <c r="H85" s="105">
        <f t="shared" si="1"/>
        <v>45.362116991643454</v>
      </c>
    </row>
    <row r="86" spans="1:8" s="5" customFormat="1" ht="33.75" customHeight="1">
      <c r="A86" s="74" t="s">
        <v>94</v>
      </c>
      <c r="B86" s="27" t="s">
        <v>5</v>
      </c>
      <c r="C86" s="27" t="s">
        <v>111</v>
      </c>
      <c r="D86" s="27" t="s">
        <v>154</v>
      </c>
      <c r="E86" s="53">
        <v>240</v>
      </c>
      <c r="F86" s="106">
        <v>3.59</v>
      </c>
      <c r="G86" s="110">
        <v>1.6285</v>
      </c>
      <c r="H86" s="105">
        <f t="shared" si="1"/>
        <v>45.362116991643454</v>
      </c>
    </row>
    <row r="87" spans="1:8" s="5" customFormat="1" ht="38.25" hidden="1">
      <c r="A87" s="69" t="s">
        <v>36</v>
      </c>
      <c r="B87" s="27" t="s">
        <v>5</v>
      </c>
      <c r="C87" s="31" t="s">
        <v>37</v>
      </c>
      <c r="D87" s="27" t="s">
        <v>71</v>
      </c>
      <c r="E87" s="49"/>
      <c r="F87" s="54">
        <f>F88</f>
        <v>0</v>
      </c>
      <c r="G87" s="96"/>
      <c r="H87" s="100" t="e">
        <f t="shared" si="1"/>
        <v>#DIV/0!</v>
      </c>
    </row>
    <row r="88" spans="1:8" s="5" customFormat="1" ht="38.25" hidden="1">
      <c r="A88" s="70" t="s">
        <v>38</v>
      </c>
      <c r="B88" s="27" t="s">
        <v>5</v>
      </c>
      <c r="C88" s="27" t="s">
        <v>37</v>
      </c>
      <c r="D88" s="27" t="s">
        <v>72</v>
      </c>
      <c r="E88" s="33"/>
      <c r="F88" s="50">
        <f>F89</f>
        <v>0</v>
      </c>
      <c r="G88" s="96"/>
      <c r="H88" s="100" t="e">
        <f t="shared" si="1"/>
        <v>#DIV/0!</v>
      </c>
    </row>
    <row r="89" spans="1:8" s="5" customFormat="1" ht="25.5" hidden="1">
      <c r="A89" s="70" t="s">
        <v>14</v>
      </c>
      <c r="B89" s="27" t="s">
        <v>5</v>
      </c>
      <c r="C89" s="27" t="s">
        <v>37</v>
      </c>
      <c r="D89" s="27" t="s">
        <v>73</v>
      </c>
      <c r="E89" s="56" t="s">
        <v>17</v>
      </c>
      <c r="F89" s="50"/>
      <c r="G89" s="96"/>
      <c r="H89" s="100" t="e">
        <f t="shared" si="1"/>
        <v>#DIV/0!</v>
      </c>
    </row>
    <row r="90" spans="1:8" s="5" customFormat="1" ht="12.75" hidden="1">
      <c r="A90" s="71"/>
      <c r="B90" s="27" t="s">
        <v>5</v>
      </c>
      <c r="C90" s="52"/>
      <c r="D90" s="27" t="s">
        <v>74</v>
      </c>
      <c r="E90" s="52"/>
      <c r="F90" s="94"/>
      <c r="G90" s="96"/>
      <c r="H90" s="100" t="e">
        <f t="shared" si="1"/>
        <v>#DIV/0!</v>
      </c>
    </row>
    <row r="91" spans="1:8" s="5" customFormat="1" ht="12.75" hidden="1">
      <c r="A91" s="71"/>
      <c r="B91" s="27" t="s">
        <v>5</v>
      </c>
      <c r="C91" s="52"/>
      <c r="D91" s="27" t="s">
        <v>75</v>
      </c>
      <c r="E91" s="52"/>
      <c r="F91" s="94"/>
      <c r="G91" s="96"/>
      <c r="H91" s="100" t="e">
        <f t="shared" si="1"/>
        <v>#DIV/0!</v>
      </c>
    </row>
    <row r="92" spans="1:8" s="5" customFormat="1" ht="12.75" hidden="1">
      <c r="A92" s="71"/>
      <c r="B92" s="27" t="s">
        <v>5</v>
      </c>
      <c r="C92" s="52"/>
      <c r="D92" s="27" t="s">
        <v>76</v>
      </c>
      <c r="E92" s="52"/>
      <c r="F92" s="94"/>
      <c r="G92" s="96"/>
      <c r="H92" s="100" t="e">
        <f t="shared" si="1"/>
        <v>#DIV/0!</v>
      </c>
    </row>
    <row r="93" spans="1:8" s="5" customFormat="1" ht="12.75" customHeight="1" hidden="1">
      <c r="A93" s="71"/>
      <c r="B93" s="27" t="s">
        <v>5</v>
      </c>
      <c r="C93" s="52"/>
      <c r="D93" s="27" t="s">
        <v>77</v>
      </c>
      <c r="E93" s="52"/>
      <c r="F93" s="94"/>
      <c r="G93" s="96"/>
      <c r="H93" s="100" t="e">
        <f t="shared" si="1"/>
        <v>#DIV/0!</v>
      </c>
    </row>
    <row r="94" spans="1:8" s="5" customFormat="1" ht="12.75" hidden="1">
      <c r="A94" s="71"/>
      <c r="B94" s="27" t="s">
        <v>5</v>
      </c>
      <c r="C94" s="52"/>
      <c r="D94" s="27" t="s">
        <v>78</v>
      </c>
      <c r="E94" s="52"/>
      <c r="F94" s="94"/>
      <c r="G94" s="96"/>
      <c r="H94" s="100" t="e">
        <f t="shared" si="1"/>
        <v>#DIV/0!</v>
      </c>
    </row>
    <row r="95" spans="1:8" s="5" customFormat="1" ht="12.75" hidden="1">
      <c r="A95" s="71"/>
      <c r="B95" s="27" t="s">
        <v>5</v>
      </c>
      <c r="C95" s="52"/>
      <c r="D95" s="27" t="s">
        <v>79</v>
      </c>
      <c r="E95" s="52"/>
      <c r="F95" s="94"/>
      <c r="G95" s="96"/>
      <c r="H95" s="100" t="e">
        <f t="shared" si="1"/>
        <v>#DIV/0!</v>
      </c>
    </row>
    <row r="96" spans="1:8" s="5" customFormat="1" ht="12.75" hidden="1">
      <c r="A96" s="71"/>
      <c r="B96" s="27" t="s">
        <v>5</v>
      </c>
      <c r="C96" s="52"/>
      <c r="D96" s="27" t="s">
        <v>80</v>
      </c>
      <c r="E96" s="52"/>
      <c r="F96" s="94"/>
      <c r="G96" s="96"/>
      <c r="H96" s="100" t="e">
        <f t="shared" si="1"/>
        <v>#DIV/0!</v>
      </c>
    </row>
    <row r="97" spans="1:8" s="6" customFormat="1" ht="12.75" hidden="1">
      <c r="A97" s="71"/>
      <c r="B97" s="27" t="s">
        <v>5</v>
      </c>
      <c r="C97" s="52"/>
      <c r="D97" s="27" t="s">
        <v>81</v>
      </c>
      <c r="E97" s="52"/>
      <c r="F97" s="94"/>
      <c r="G97" s="94"/>
      <c r="H97" s="100" t="e">
        <f t="shared" si="1"/>
        <v>#DIV/0!</v>
      </c>
    </row>
    <row r="98" spans="1:8" s="5" customFormat="1" ht="12.75" hidden="1">
      <c r="A98" s="71"/>
      <c r="B98" s="27" t="s">
        <v>5</v>
      </c>
      <c r="C98" s="52"/>
      <c r="D98" s="27" t="s">
        <v>82</v>
      </c>
      <c r="E98" s="52"/>
      <c r="F98" s="94"/>
      <c r="G98" s="96"/>
      <c r="H98" s="100" t="e">
        <f t="shared" si="1"/>
        <v>#DIV/0!</v>
      </c>
    </row>
    <row r="99" spans="1:8" s="5" customFormat="1" ht="12.75" hidden="1">
      <c r="A99" s="71"/>
      <c r="B99" s="27" t="s">
        <v>5</v>
      </c>
      <c r="C99" s="52"/>
      <c r="D99" s="27" t="s">
        <v>83</v>
      </c>
      <c r="E99" s="52"/>
      <c r="F99" s="94"/>
      <c r="G99" s="96"/>
      <c r="H99" s="100" t="e">
        <f t="shared" si="1"/>
        <v>#DIV/0!</v>
      </c>
    </row>
    <row r="100" spans="1:8" s="5" customFormat="1" ht="12.75" hidden="1">
      <c r="A100" s="71"/>
      <c r="B100" s="27" t="s">
        <v>5</v>
      </c>
      <c r="C100" s="52"/>
      <c r="D100" s="27" t="s">
        <v>84</v>
      </c>
      <c r="E100" s="52"/>
      <c r="F100" s="94"/>
      <c r="G100" s="96"/>
      <c r="H100" s="100" t="e">
        <f t="shared" si="1"/>
        <v>#DIV/0!</v>
      </c>
    </row>
    <row r="101" spans="1:8" s="5" customFormat="1" ht="12.75" customHeight="1" hidden="1">
      <c r="A101" s="71"/>
      <c r="B101" s="27" t="s">
        <v>5</v>
      </c>
      <c r="C101" s="52"/>
      <c r="D101" s="27" t="s">
        <v>85</v>
      </c>
      <c r="E101" s="52"/>
      <c r="F101" s="94"/>
      <c r="G101" s="96"/>
      <c r="H101" s="100" t="e">
        <f t="shared" si="1"/>
        <v>#DIV/0!</v>
      </c>
    </row>
    <row r="102" spans="1:8" s="5" customFormat="1" ht="12.75" hidden="1">
      <c r="A102" s="71"/>
      <c r="B102" s="27" t="s">
        <v>5</v>
      </c>
      <c r="C102" s="52"/>
      <c r="D102" s="27" t="s">
        <v>86</v>
      </c>
      <c r="E102" s="52"/>
      <c r="F102" s="94"/>
      <c r="G102" s="96"/>
      <c r="H102" s="100" t="e">
        <f t="shared" si="1"/>
        <v>#DIV/0!</v>
      </c>
    </row>
    <row r="103" spans="1:8" s="5" customFormat="1" ht="12.75" hidden="1">
      <c r="A103" s="71"/>
      <c r="B103" s="27" t="s">
        <v>5</v>
      </c>
      <c r="C103" s="52"/>
      <c r="D103" s="27" t="s">
        <v>87</v>
      </c>
      <c r="E103" s="52"/>
      <c r="F103" s="94"/>
      <c r="G103" s="96"/>
      <c r="H103" s="100" t="e">
        <f t="shared" si="1"/>
        <v>#DIV/0!</v>
      </c>
    </row>
    <row r="104" spans="1:8" s="5" customFormat="1" ht="12.75" hidden="1">
      <c r="A104" s="71"/>
      <c r="B104" s="27" t="s">
        <v>5</v>
      </c>
      <c r="C104" s="52"/>
      <c r="D104" s="27" t="s">
        <v>88</v>
      </c>
      <c r="E104" s="52"/>
      <c r="F104" s="94"/>
      <c r="G104" s="96"/>
      <c r="H104" s="100" t="e">
        <f t="shared" si="1"/>
        <v>#DIV/0!</v>
      </c>
    </row>
    <row r="105" spans="1:8" s="8" customFormat="1" ht="12.75" hidden="1">
      <c r="A105" s="71"/>
      <c r="B105" s="27" t="s">
        <v>5</v>
      </c>
      <c r="C105" s="52"/>
      <c r="D105" s="27" t="s">
        <v>89</v>
      </c>
      <c r="E105" s="52"/>
      <c r="F105" s="94"/>
      <c r="G105" s="97"/>
      <c r="H105" s="100" t="e">
        <f t="shared" si="1"/>
        <v>#DIV/0!</v>
      </c>
    </row>
    <row r="106" spans="1:8" s="10" customFormat="1" ht="12.75" customHeight="1" hidden="1">
      <c r="A106" s="71"/>
      <c r="B106" s="27" t="s">
        <v>5</v>
      </c>
      <c r="C106" s="52"/>
      <c r="D106" s="27" t="s">
        <v>90</v>
      </c>
      <c r="E106" s="52"/>
      <c r="F106" s="94"/>
      <c r="G106" s="98"/>
      <c r="H106" s="100" t="e">
        <f t="shared" si="1"/>
        <v>#DIV/0!</v>
      </c>
    </row>
    <row r="107" spans="1:8" s="10" customFormat="1" ht="12.75" customHeight="1" hidden="1">
      <c r="A107" s="71"/>
      <c r="B107" s="27" t="s">
        <v>5</v>
      </c>
      <c r="C107" s="52"/>
      <c r="D107" s="27" t="s">
        <v>91</v>
      </c>
      <c r="E107" s="52"/>
      <c r="F107" s="94"/>
      <c r="G107" s="98"/>
      <c r="H107" s="100" t="e">
        <f t="shared" si="1"/>
        <v>#DIV/0!</v>
      </c>
    </row>
    <row r="108" spans="1:8" s="10" customFormat="1" ht="12.75" customHeight="1" hidden="1">
      <c r="A108" s="71"/>
      <c r="B108" s="27" t="s">
        <v>5</v>
      </c>
      <c r="C108" s="52"/>
      <c r="D108" s="27" t="s">
        <v>92</v>
      </c>
      <c r="E108" s="52"/>
      <c r="F108" s="94"/>
      <c r="G108" s="98"/>
      <c r="H108" s="100" t="e">
        <f t="shared" si="1"/>
        <v>#DIV/0!</v>
      </c>
    </row>
    <row r="109" spans="1:8" s="10" customFormat="1" ht="38.25" customHeight="1">
      <c r="A109" s="68" t="s">
        <v>187</v>
      </c>
      <c r="B109" s="28" t="s">
        <v>5</v>
      </c>
      <c r="C109" s="28" t="s">
        <v>188</v>
      </c>
      <c r="D109" s="28"/>
      <c r="E109" s="133"/>
      <c r="F109" s="34">
        <f>F110</f>
        <v>48</v>
      </c>
      <c r="G109" s="103">
        <f>G110</f>
        <v>15</v>
      </c>
      <c r="H109" s="122">
        <f t="shared" si="1"/>
        <v>31.25</v>
      </c>
    </row>
    <row r="110" spans="1:8" s="10" customFormat="1" ht="40.5" customHeight="1">
      <c r="A110" s="79" t="s">
        <v>36</v>
      </c>
      <c r="B110" s="42" t="s">
        <v>5</v>
      </c>
      <c r="C110" s="48" t="s">
        <v>37</v>
      </c>
      <c r="D110" s="48"/>
      <c r="E110" s="134"/>
      <c r="F110" s="108">
        <f>F111</f>
        <v>48</v>
      </c>
      <c r="G110" s="108">
        <f>G111</f>
        <v>15</v>
      </c>
      <c r="H110" s="135">
        <f t="shared" si="1"/>
        <v>31.25</v>
      </c>
    </row>
    <row r="111" spans="1:8" s="10" customFormat="1" ht="48.75" customHeight="1">
      <c r="A111" s="72" t="s">
        <v>38</v>
      </c>
      <c r="B111" s="27" t="s">
        <v>5</v>
      </c>
      <c r="C111" s="27" t="s">
        <v>37</v>
      </c>
      <c r="D111" s="27" t="s">
        <v>189</v>
      </c>
      <c r="E111" s="56"/>
      <c r="F111" s="107">
        <f>F115+F112</f>
        <v>48</v>
      </c>
      <c r="G111" s="107">
        <f>G112</f>
        <v>15</v>
      </c>
      <c r="H111" s="100">
        <f t="shared" si="1"/>
        <v>31.25</v>
      </c>
    </row>
    <row r="112" spans="1:8" s="10" customFormat="1" ht="48.75" customHeight="1">
      <c r="A112" s="74" t="s">
        <v>99</v>
      </c>
      <c r="B112" s="27" t="s">
        <v>5</v>
      </c>
      <c r="C112" s="27" t="s">
        <v>37</v>
      </c>
      <c r="D112" s="27" t="s">
        <v>189</v>
      </c>
      <c r="E112" s="56" t="s">
        <v>100</v>
      </c>
      <c r="F112" s="107">
        <f>F113</f>
        <v>40.4</v>
      </c>
      <c r="G112" s="107">
        <f>G113</f>
        <v>15</v>
      </c>
      <c r="H112" s="100">
        <f t="shared" si="1"/>
        <v>37.12871287128713</v>
      </c>
    </row>
    <row r="113" spans="1:8" s="10" customFormat="1" ht="48.75" customHeight="1">
      <c r="A113" s="74" t="s">
        <v>94</v>
      </c>
      <c r="B113" s="27" t="s">
        <v>5</v>
      </c>
      <c r="C113" s="27" t="s">
        <v>37</v>
      </c>
      <c r="D113" s="27" t="s">
        <v>189</v>
      </c>
      <c r="E113" s="56" t="s">
        <v>101</v>
      </c>
      <c r="F113" s="107">
        <v>40.4</v>
      </c>
      <c r="G113" s="107">
        <v>15</v>
      </c>
      <c r="H113" s="100">
        <f t="shared" si="1"/>
        <v>37.12871287128713</v>
      </c>
    </row>
    <row r="114" spans="1:8" s="10" customFormat="1" ht="25.5" customHeight="1">
      <c r="A114" s="74" t="s">
        <v>105</v>
      </c>
      <c r="B114" s="27" t="s">
        <v>5</v>
      </c>
      <c r="C114" s="27" t="s">
        <v>37</v>
      </c>
      <c r="D114" s="27" t="s">
        <v>189</v>
      </c>
      <c r="E114" s="56" t="s">
        <v>106</v>
      </c>
      <c r="F114" s="107">
        <f>F115</f>
        <v>7.6</v>
      </c>
      <c r="G114" s="107">
        <f>G115</f>
        <v>0</v>
      </c>
      <c r="H114" s="100">
        <f t="shared" si="1"/>
        <v>0</v>
      </c>
    </row>
    <row r="115" spans="1:8" s="10" customFormat="1" ht="25.5" customHeight="1">
      <c r="A115" s="70" t="s">
        <v>161</v>
      </c>
      <c r="B115" s="27" t="s">
        <v>5</v>
      </c>
      <c r="C115" s="27" t="s">
        <v>37</v>
      </c>
      <c r="D115" s="27" t="s">
        <v>189</v>
      </c>
      <c r="E115" s="56" t="s">
        <v>162</v>
      </c>
      <c r="F115" s="107">
        <v>7.6</v>
      </c>
      <c r="G115" s="111">
        <v>0</v>
      </c>
      <c r="H115" s="100">
        <f t="shared" si="1"/>
        <v>0</v>
      </c>
    </row>
    <row r="116" spans="1:8" s="10" customFormat="1" ht="26.25" customHeight="1">
      <c r="A116" s="68" t="s">
        <v>112</v>
      </c>
      <c r="B116" s="28" t="s">
        <v>5</v>
      </c>
      <c r="C116" s="28" t="s">
        <v>118</v>
      </c>
      <c r="D116" s="28"/>
      <c r="E116" s="28"/>
      <c r="F116" s="34">
        <f>F117+F133</f>
        <v>5441.2853700000005</v>
      </c>
      <c r="G116" s="103">
        <f>G117+G133</f>
        <v>1591.7375</v>
      </c>
      <c r="H116" s="122">
        <f t="shared" si="1"/>
        <v>29.252968586721998</v>
      </c>
    </row>
    <row r="117" spans="1:8" s="10" customFormat="1" ht="18.75" customHeight="1">
      <c r="A117" s="131" t="s">
        <v>119</v>
      </c>
      <c r="B117" s="42" t="s">
        <v>5</v>
      </c>
      <c r="C117" s="132" t="s">
        <v>62</v>
      </c>
      <c r="D117" s="64"/>
      <c r="E117" s="64"/>
      <c r="F117" s="112">
        <f>F118+F123+F128</f>
        <v>5192.2853700000005</v>
      </c>
      <c r="G117" s="112">
        <f>G118+G123+G128</f>
        <v>1414.7375</v>
      </c>
      <c r="H117" s="121">
        <f t="shared" si="1"/>
        <v>27.24691343380458</v>
      </c>
    </row>
    <row r="118" spans="1:8" s="10" customFormat="1" ht="36" customHeight="1">
      <c r="A118" s="131" t="s">
        <v>171</v>
      </c>
      <c r="B118" s="42" t="s">
        <v>5</v>
      </c>
      <c r="C118" s="132" t="s">
        <v>62</v>
      </c>
      <c r="D118" s="64" t="s">
        <v>172</v>
      </c>
      <c r="E118" s="64"/>
      <c r="F118" s="112">
        <f aca="true" t="shared" si="3" ref="F118:G121">F119</f>
        <v>3170.83838</v>
      </c>
      <c r="G118" s="112">
        <f t="shared" si="3"/>
        <v>0</v>
      </c>
      <c r="H118" s="121">
        <f t="shared" si="1"/>
        <v>0</v>
      </c>
    </row>
    <row r="119" spans="1:8" s="10" customFormat="1" ht="46.5" customHeight="1">
      <c r="A119" s="82" t="s">
        <v>173</v>
      </c>
      <c r="B119" s="27" t="s">
        <v>5</v>
      </c>
      <c r="C119" s="65" t="s">
        <v>62</v>
      </c>
      <c r="D119" s="56" t="s">
        <v>174</v>
      </c>
      <c r="E119" s="56"/>
      <c r="F119" s="107">
        <f t="shared" si="3"/>
        <v>3170.83838</v>
      </c>
      <c r="G119" s="107">
        <f t="shared" si="3"/>
        <v>0</v>
      </c>
      <c r="H119" s="105">
        <f t="shared" si="1"/>
        <v>0</v>
      </c>
    </row>
    <row r="120" spans="1:8" s="10" customFormat="1" ht="33" customHeight="1">
      <c r="A120" s="82" t="s">
        <v>175</v>
      </c>
      <c r="B120" s="27" t="s">
        <v>5</v>
      </c>
      <c r="C120" s="65" t="s">
        <v>62</v>
      </c>
      <c r="D120" s="56" t="s">
        <v>186</v>
      </c>
      <c r="E120" s="56"/>
      <c r="F120" s="107">
        <f t="shared" si="3"/>
        <v>3170.83838</v>
      </c>
      <c r="G120" s="107">
        <f t="shared" si="3"/>
        <v>0</v>
      </c>
      <c r="H120" s="105">
        <f t="shared" si="1"/>
        <v>0</v>
      </c>
    </row>
    <row r="121" spans="1:8" s="10" customFormat="1" ht="33.75" customHeight="1">
      <c r="A121" s="74" t="s">
        <v>99</v>
      </c>
      <c r="B121" s="27" t="s">
        <v>5</v>
      </c>
      <c r="C121" s="65" t="s">
        <v>62</v>
      </c>
      <c r="D121" s="56" t="s">
        <v>186</v>
      </c>
      <c r="E121" s="56" t="s">
        <v>100</v>
      </c>
      <c r="F121" s="107">
        <f t="shared" si="3"/>
        <v>3170.83838</v>
      </c>
      <c r="G121" s="107">
        <f t="shared" si="3"/>
        <v>0</v>
      </c>
      <c r="H121" s="105">
        <f t="shared" si="1"/>
        <v>0</v>
      </c>
    </row>
    <row r="122" spans="1:8" s="10" customFormat="1" ht="34.5" customHeight="1">
      <c r="A122" s="74" t="s">
        <v>94</v>
      </c>
      <c r="B122" s="27" t="s">
        <v>5</v>
      </c>
      <c r="C122" s="125" t="s">
        <v>62</v>
      </c>
      <c r="D122" s="32" t="s">
        <v>186</v>
      </c>
      <c r="E122" s="56" t="s">
        <v>101</v>
      </c>
      <c r="F122" s="107">
        <v>3170.83838</v>
      </c>
      <c r="G122" s="111">
        <v>0</v>
      </c>
      <c r="H122" s="105">
        <f t="shared" si="1"/>
        <v>0</v>
      </c>
    </row>
    <row r="123" spans="1:8" s="10" customFormat="1" ht="19.5" customHeight="1">
      <c r="A123" s="80" t="s">
        <v>125</v>
      </c>
      <c r="B123" s="42" t="s">
        <v>5</v>
      </c>
      <c r="C123" s="31" t="s">
        <v>62</v>
      </c>
      <c r="D123" s="31" t="s">
        <v>139</v>
      </c>
      <c r="E123" s="42"/>
      <c r="F123" s="108">
        <f aca="true" t="shared" si="4" ref="F123:G126">F124</f>
        <v>1991.8756</v>
      </c>
      <c r="G123" s="108">
        <f t="shared" si="4"/>
        <v>1414.7375</v>
      </c>
      <c r="H123" s="121">
        <f t="shared" si="1"/>
        <v>71.02539435695682</v>
      </c>
    </row>
    <row r="124" spans="1:8" s="10" customFormat="1" ht="18" customHeight="1">
      <c r="A124" s="81" t="s">
        <v>126</v>
      </c>
      <c r="B124" s="27" t="s">
        <v>5</v>
      </c>
      <c r="C124" s="35" t="s">
        <v>62</v>
      </c>
      <c r="D124" s="35" t="s">
        <v>140</v>
      </c>
      <c r="E124" s="27"/>
      <c r="F124" s="110">
        <f t="shared" si="4"/>
        <v>1991.8756</v>
      </c>
      <c r="G124" s="110">
        <f t="shared" si="4"/>
        <v>1414.7375</v>
      </c>
      <c r="H124" s="105">
        <f t="shared" si="1"/>
        <v>71.02539435695682</v>
      </c>
    </row>
    <row r="125" spans="1:8" s="10" customFormat="1" ht="69" customHeight="1">
      <c r="A125" s="77" t="s">
        <v>127</v>
      </c>
      <c r="B125" s="27" t="s">
        <v>5</v>
      </c>
      <c r="C125" s="35" t="s">
        <v>62</v>
      </c>
      <c r="D125" s="35" t="s">
        <v>141</v>
      </c>
      <c r="E125" s="27"/>
      <c r="F125" s="110">
        <f t="shared" si="4"/>
        <v>1991.8756</v>
      </c>
      <c r="G125" s="110">
        <f t="shared" si="4"/>
        <v>1414.7375</v>
      </c>
      <c r="H125" s="105">
        <f t="shared" si="1"/>
        <v>71.02539435695682</v>
      </c>
    </row>
    <row r="126" spans="1:8" s="10" customFormat="1" ht="29.25" customHeight="1">
      <c r="A126" s="74" t="s">
        <v>99</v>
      </c>
      <c r="B126" s="27" t="s">
        <v>5</v>
      </c>
      <c r="C126" s="66" t="s">
        <v>62</v>
      </c>
      <c r="D126" s="27" t="s">
        <v>141</v>
      </c>
      <c r="E126" s="27" t="s">
        <v>100</v>
      </c>
      <c r="F126" s="107">
        <f t="shared" si="4"/>
        <v>1991.8756</v>
      </c>
      <c r="G126" s="107">
        <f t="shared" si="4"/>
        <v>1414.7375</v>
      </c>
      <c r="H126" s="105">
        <f t="shared" si="1"/>
        <v>71.02539435695682</v>
      </c>
    </row>
    <row r="127" spans="1:8" s="10" customFormat="1" ht="30.75" customHeight="1">
      <c r="A127" s="74" t="s">
        <v>94</v>
      </c>
      <c r="B127" s="27" t="s">
        <v>5</v>
      </c>
      <c r="C127" s="27" t="s">
        <v>62</v>
      </c>
      <c r="D127" s="27" t="s">
        <v>141</v>
      </c>
      <c r="E127" s="27" t="s">
        <v>101</v>
      </c>
      <c r="F127" s="107">
        <f>1826.43309+165.44251</f>
        <v>1991.8756</v>
      </c>
      <c r="G127" s="111">
        <v>1414.7375</v>
      </c>
      <c r="H127" s="105">
        <f t="shared" si="1"/>
        <v>71.02539435695682</v>
      </c>
    </row>
    <row r="128" spans="1:8" s="10" customFormat="1" ht="30.75" customHeight="1">
      <c r="A128" s="83" t="s">
        <v>176</v>
      </c>
      <c r="B128" s="31" t="s">
        <v>5</v>
      </c>
      <c r="C128" s="31" t="s">
        <v>62</v>
      </c>
      <c r="D128" s="31" t="s">
        <v>177</v>
      </c>
      <c r="E128" s="42"/>
      <c r="F128" s="112">
        <f aca="true" t="shared" si="5" ref="F128:G131">F129</f>
        <v>29.57139</v>
      </c>
      <c r="G128" s="112">
        <f t="shared" si="5"/>
        <v>0</v>
      </c>
      <c r="H128" s="121">
        <f t="shared" si="1"/>
        <v>0</v>
      </c>
    </row>
    <row r="129" spans="1:8" s="10" customFormat="1" ht="42.75" customHeight="1">
      <c r="A129" s="74" t="s">
        <v>178</v>
      </c>
      <c r="B129" s="27" t="s">
        <v>5</v>
      </c>
      <c r="C129" s="27" t="s">
        <v>62</v>
      </c>
      <c r="D129" s="27" t="s">
        <v>179</v>
      </c>
      <c r="E129" s="27"/>
      <c r="F129" s="107">
        <f t="shared" si="5"/>
        <v>29.57139</v>
      </c>
      <c r="G129" s="107">
        <f t="shared" si="5"/>
        <v>0</v>
      </c>
      <c r="H129" s="105">
        <f t="shared" si="1"/>
        <v>0</v>
      </c>
    </row>
    <row r="130" spans="1:8" s="10" customFormat="1" ht="44.25" customHeight="1">
      <c r="A130" s="74" t="s">
        <v>180</v>
      </c>
      <c r="B130" s="27" t="s">
        <v>5</v>
      </c>
      <c r="C130" s="27" t="s">
        <v>62</v>
      </c>
      <c r="D130" s="27" t="s">
        <v>181</v>
      </c>
      <c r="E130" s="27"/>
      <c r="F130" s="107">
        <f t="shared" si="5"/>
        <v>29.57139</v>
      </c>
      <c r="G130" s="107">
        <f t="shared" si="5"/>
        <v>0</v>
      </c>
      <c r="H130" s="105">
        <f t="shared" si="1"/>
        <v>0</v>
      </c>
    </row>
    <row r="131" spans="1:8" s="10" customFormat="1" ht="44.25" customHeight="1">
      <c r="A131" s="74" t="s">
        <v>99</v>
      </c>
      <c r="B131" s="27" t="s">
        <v>5</v>
      </c>
      <c r="C131" s="27" t="s">
        <v>62</v>
      </c>
      <c r="D131" s="27" t="s">
        <v>181</v>
      </c>
      <c r="E131" s="27" t="s">
        <v>100</v>
      </c>
      <c r="F131" s="107">
        <f t="shared" si="5"/>
        <v>29.57139</v>
      </c>
      <c r="G131" s="107">
        <f t="shared" si="5"/>
        <v>0</v>
      </c>
      <c r="H131" s="105">
        <f t="shared" si="1"/>
        <v>0</v>
      </c>
    </row>
    <row r="132" spans="1:8" s="10" customFormat="1" ht="30.75" customHeight="1">
      <c r="A132" s="74" t="s">
        <v>94</v>
      </c>
      <c r="B132" s="27" t="s">
        <v>5</v>
      </c>
      <c r="C132" s="27" t="s">
        <v>62</v>
      </c>
      <c r="D132" s="27" t="s">
        <v>181</v>
      </c>
      <c r="E132" s="27" t="s">
        <v>101</v>
      </c>
      <c r="F132" s="107">
        <v>29.57139</v>
      </c>
      <c r="G132" s="111">
        <v>0</v>
      </c>
      <c r="H132" s="105">
        <f t="shared" si="1"/>
        <v>0</v>
      </c>
    </row>
    <row r="133" spans="1:8" s="10" customFormat="1" ht="30.75" customHeight="1">
      <c r="A133" s="84" t="s">
        <v>190</v>
      </c>
      <c r="B133" s="28" t="s">
        <v>5</v>
      </c>
      <c r="C133" s="28" t="s">
        <v>191</v>
      </c>
      <c r="D133" s="28"/>
      <c r="E133" s="28"/>
      <c r="F133" s="34">
        <f aca="true" t="shared" si="6" ref="F133:G135">F134</f>
        <v>249</v>
      </c>
      <c r="G133" s="103">
        <f t="shared" si="6"/>
        <v>177</v>
      </c>
      <c r="H133" s="122">
        <f t="shared" si="1"/>
        <v>71.08433734939759</v>
      </c>
    </row>
    <row r="134" spans="1:8" s="10" customFormat="1" ht="30.75" customHeight="1">
      <c r="A134" s="74" t="s">
        <v>192</v>
      </c>
      <c r="B134" s="27" t="s">
        <v>5</v>
      </c>
      <c r="C134" s="27" t="s">
        <v>191</v>
      </c>
      <c r="D134" s="27" t="s">
        <v>193</v>
      </c>
      <c r="E134" s="27"/>
      <c r="F134" s="107">
        <f t="shared" si="6"/>
        <v>249</v>
      </c>
      <c r="G134" s="107">
        <f t="shared" si="6"/>
        <v>177</v>
      </c>
      <c r="H134" s="105">
        <f t="shared" si="1"/>
        <v>71.08433734939759</v>
      </c>
    </row>
    <row r="135" spans="1:8" s="10" customFormat="1" ht="30.75" customHeight="1">
      <c r="A135" s="74" t="s">
        <v>99</v>
      </c>
      <c r="B135" s="27" t="s">
        <v>5</v>
      </c>
      <c r="C135" s="27" t="s">
        <v>191</v>
      </c>
      <c r="D135" s="27" t="s">
        <v>193</v>
      </c>
      <c r="E135" s="27" t="s">
        <v>100</v>
      </c>
      <c r="F135" s="107">
        <f t="shared" si="6"/>
        <v>249</v>
      </c>
      <c r="G135" s="107">
        <f t="shared" si="6"/>
        <v>177</v>
      </c>
      <c r="H135" s="105">
        <f t="shared" si="1"/>
        <v>71.08433734939759</v>
      </c>
    </row>
    <row r="136" spans="1:8" s="10" customFormat="1" ht="30.75" customHeight="1">
      <c r="A136" s="74" t="s">
        <v>94</v>
      </c>
      <c r="B136" s="27" t="s">
        <v>5</v>
      </c>
      <c r="C136" s="27" t="s">
        <v>191</v>
      </c>
      <c r="D136" s="27" t="s">
        <v>193</v>
      </c>
      <c r="E136" s="27" t="s">
        <v>101</v>
      </c>
      <c r="F136" s="107">
        <v>249</v>
      </c>
      <c r="G136" s="111">
        <v>177</v>
      </c>
      <c r="H136" s="105">
        <f t="shared" si="1"/>
        <v>71.08433734939759</v>
      </c>
    </row>
    <row r="137" spans="1:8" s="10" customFormat="1" ht="21" customHeight="1">
      <c r="A137" s="68" t="s">
        <v>120</v>
      </c>
      <c r="B137" s="28" t="s">
        <v>5</v>
      </c>
      <c r="C137" s="28" t="s">
        <v>121</v>
      </c>
      <c r="D137" s="28"/>
      <c r="E137" s="28"/>
      <c r="F137" s="34">
        <f>F138+F148++F158</f>
        <v>720.4835599999999</v>
      </c>
      <c r="G137" s="103">
        <f>G138+G148++G158</f>
        <v>358.01437999999996</v>
      </c>
      <c r="H137" s="122">
        <f t="shared" si="1"/>
        <v>49.69084651980123</v>
      </c>
    </row>
    <row r="138" spans="1:8" s="10" customFormat="1" ht="15.75" customHeight="1">
      <c r="A138" s="85" t="s">
        <v>39</v>
      </c>
      <c r="B138" s="42" t="s">
        <v>5</v>
      </c>
      <c r="C138" s="63" t="s">
        <v>46</v>
      </c>
      <c r="D138" s="63"/>
      <c r="E138" s="126"/>
      <c r="F138" s="112">
        <f>F139</f>
        <v>96.92168</v>
      </c>
      <c r="G138" s="112">
        <f>G139</f>
        <v>3.759</v>
      </c>
      <c r="H138" s="121">
        <f t="shared" si="1"/>
        <v>3.8783892313876525</v>
      </c>
    </row>
    <row r="139" spans="1:8" s="10" customFormat="1" ht="17.25" customHeight="1">
      <c r="A139" s="76" t="s">
        <v>108</v>
      </c>
      <c r="B139" s="27" t="s">
        <v>5</v>
      </c>
      <c r="C139" s="35" t="s">
        <v>46</v>
      </c>
      <c r="D139" s="35" t="s">
        <v>142</v>
      </c>
      <c r="E139" s="35"/>
      <c r="F139" s="110">
        <f>F140</f>
        <v>96.92168</v>
      </c>
      <c r="G139" s="110">
        <f>G140</f>
        <v>3.759</v>
      </c>
      <c r="H139" s="105">
        <f t="shared" si="1"/>
        <v>3.8783892313876525</v>
      </c>
    </row>
    <row r="140" spans="1:8" s="10" customFormat="1" ht="18.75" customHeight="1">
      <c r="A140" s="87" t="s">
        <v>107</v>
      </c>
      <c r="B140" s="27" t="s">
        <v>5</v>
      </c>
      <c r="C140" s="27" t="s">
        <v>46</v>
      </c>
      <c r="D140" s="27" t="s">
        <v>142</v>
      </c>
      <c r="E140" s="27"/>
      <c r="F140" s="107">
        <f>F141+F144+F146</f>
        <v>96.92168</v>
      </c>
      <c r="G140" s="107">
        <f>G141+G144+G146</f>
        <v>3.759</v>
      </c>
      <c r="H140" s="105">
        <f t="shared" si="1"/>
        <v>3.8783892313876525</v>
      </c>
    </row>
    <row r="141" spans="1:8" s="10" customFormat="1" ht="57.75" customHeight="1">
      <c r="A141" s="86" t="s">
        <v>198</v>
      </c>
      <c r="B141" s="27" t="s">
        <v>5</v>
      </c>
      <c r="C141" s="27" t="s">
        <v>46</v>
      </c>
      <c r="D141" s="27" t="s">
        <v>201</v>
      </c>
      <c r="E141" s="27"/>
      <c r="F141" s="107">
        <f>F142</f>
        <v>10.92168</v>
      </c>
      <c r="G141" s="107">
        <f>G142</f>
        <v>0</v>
      </c>
      <c r="H141" s="105">
        <f aca="true" t="shared" si="7" ref="H141:H204">G141*100/F141</f>
        <v>0</v>
      </c>
    </row>
    <row r="142" spans="1:8" s="10" customFormat="1" ht="34.5" customHeight="1">
      <c r="A142" s="87" t="s">
        <v>99</v>
      </c>
      <c r="B142" s="27" t="s">
        <v>5</v>
      </c>
      <c r="C142" s="27" t="s">
        <v>46</v>
      </c>
      <c r="D142" s="27" t="s">
        <v>201</v>
      </c>
      <c r="E142" s="27" t="s">
        <v>100</v>
      </c>
      <c r="F142" s="107">
        <f>F143</f>
        <v>10.92168</v>
      </c>
      <c r="G142" s="107">
        <f>G143</f>
        <v>0</v>
      </c>
      <c r="H142" s="105">
        <f t="shared" si="7"/>
        <v>0</v>
      </c>
    </row>
    <row r="143" spans="1:8" s="10" customFormat="1" ht="37.5" customHeight="1">
      <c r="A143" s="87" t="s">
        <v>94</v>
      </c>
      <c r="B143" s="27" t="s">
        <v>5</v>
      </c>
      <c r="C143" s="27" t="s">
        <v>46</v>
      </c>
      <c r="D143" s="27" t="s">
        <v>201</v>
      </c>
      <c r="E143" s="27" t="s">
        <v>101</v>
      </c>
      <c r="F143" s="107">
        <v>10.92168</v>
      </c>
      <c r="G143" s="111">
        <v>0</v>
      </c>
      <c r="H143" s="105">
        <f t="shared" si="7"/>
        <v>0</v>
      </c>
    </row>
    <row r="144" spans="1:8" s="10" customFormat="1" ht="27" customHeight="1">
      <c r="A144" s="74" t="s">
        <v>99</v>
      </c>
      <c r="B144" s="27" t="s">
        <v>5</v>
      </c>
      <c r="C144" s="27" t="s">
        <v>46</v>
      </c>
      <c r="D144" s="27" t="s">
        <v>143</v>
      </c>
      <c r="E144" s="27" t="s">
        <v>100</v>
      </c>
      <c r="F144" s="107">
        <f>F145</f>
        <v>82.241</v>
      </c>
      <c r="G144" s="111"/>
      <c r="H144" s="105">
        <f t="shared" si="7"/>
        <v>0</v>
      </c>
    </row>
    <row r="145" spans="1:8" s="10" customFormat="1" ht="29.25" customHeight="1">
      <c r="A145" s="74" t="s">
        <v>94</v>
      </c>
      <c r="B145" s="27" t="s">
        <v>5</v>
      </c>
      <c r="C145" s="27" t="s">
        <v>46</v>
      </c>
      <c r="D145" s="27" t="s">
        <v>143</v>
      </c>
      <c r="E145" s="27" t="s">
        <v>101</v>
      </c>
      <c r="F145" s="107">
        <v>82.241</v>
      </c>
      <c r="G145" s="111">
        <v>0</v>
      </c>
      <c r="H145" s="105">
        <f t="shared" si="7"/>
        <v>0</v>
      </c>
    </row>
    <row r="146" spans="1:8" s="10" customFormat="1" ht="29.25" customHeight="1">
      <c r="A146" s="74" t="s">
        <v>99</v>
      </c>
      <c r="B146" s="27" t="s">
        <v>5</v>
      </c>
      <c r="C146" s="27" t="s">
        <v>46</v>
      </c>
      <c r="D146" s="27" t="s">
        <v>143</v>
      </c>
      <c r="E146" s="27" t="s">
        <v>106</v>
      </c>
      <c r="F146" s="107">
        <f>F147</f>
        <v>3.759</v>
      </c>
      <c r="G146" s="107">
        <f>G147</f>
        <v>3.759</v>
      </c>
      <c r="H146" s="105">
        <f t="shared" si="7"/>
        <v>100</v>
      </c>
    </row>
    <row r="147" spans="1:8" s="10" customFormat="1" ht="29.25" customHeight="1">
      <c r="A147" s="74" t="s">
        <v>94</v>
      </c>
      <c r="B147" s="27" t="s">
        <v>5</v>
      </c>
      <c r="C147" s="27" t="s">
        <v>46</v>
      </c>
      <c r="D147" s="27" t="s">
        <v>143</v>
      </c>
      <c r="E147" s="27" t="s">
        <v>207</v>
      </c>
      <c r="F147" s="107">
        <v>3.759</v>
      </c>
      <c r="G147" s="111">
        <v>3.759</v>
      </c>
      <c r="H147" s="105">
        <f t="shared" si="7"/>
        <v>100</v>
      </c>
    </row>
    <row r="148" spans="1:8" s="10" customFormat="1" ht="18" customHeight="1">
      <c r="A148" s="80" t="s">
        <v>66</v>
      </c>
      <c r="B148" s="42" t="s">
        <v>5</v>
      </c>
      <c r="C148" s="48" t="s">
        <v>58</v>
      </c>
      <c r="D148" s="63"/>
      <c r="E148" s="48"/>
      <c r="F148" s="108">
        <f>F149+F152+F155</f>
        <v>182.48188</v>
      </c>
      <c r="G148" s="108">
        <f>G152+G149+G155</f>
        <v>172.79999999999998</v>
      </c>
      <c r="H148" s="121">
        <f t="shared" si="7"/>
        <v>94.69433348670016</v>
      </c>
    </row>
    <row r="149" spans="1:8" s="10" customFormat="1" ht="35.25" customHeight="1">
      <c r="A149" s="131" t="s">
        <v>197</v>
      </c>
      <c r="B149" s="42" t="s">
        <v>5</v>
      </c>
      <c r="C149" s="64" t="s">
        <v>58</v>
      </c>
      <c r="D149" s="132" t="s">
        <v>194</v>
      </c>
      <c r="E149" s="48"/>
      <c r="F149" s="108">
        <f>F150</f>
        <v>7.15928</v>
      </c>
      <c r="G149" s="108">
        <f>G150</f>
        <v>7.15928</v>
      </c>
      <c r="H149" s="121">
        <f t="shared" si="7"/>
        <v>100</v>
      </c>
    </row>
    <row r="150" spans="1:8" s="10" customFormat="1" ht="29.25" customHeight="1">
      <c r="A150" s="74" t="s">
        <v>99</v>
      </c>
      <c r="B150" s="27" t="s">
        <v>5</v>
      </c>
      <c r="C150" s="56" t="s">
        <v>58</v>
      </c>
      <c r="D150" s="65" t="s">
        <v>194</v>
      </c>
      <c r="E150" s="56" t="s">
        <v>100</v>
      </c>
      <c r="F150" s="110">
        <f>F151</f>
        <v>7.15928</v>
      </c>
      <c r="G150" s="110">
        <f>G151</f>
        <v>7.15928</v>
      </c>
      <c r="H150" s="105">
        <f t="shared" si="7"/>
        <v>100</v>
      </c>
    </row>
    <row r="151" spans="1:8" s="10" customFormat="1" ht="29.25" customHeight="1">
      <c r="A151" s="74" t="s">
        <v>94</v>
      </c>
      <c r="B151" s="27" t="s">
        <v>5</v>
      </c>
      <c r="C151" s="56" t="s">
        <v>58</v>
      </c>
      <c r="D151" s="65" t="s">
        <v>194</v>
      </c>
      <c r="E151" s="56" t="s">
        <v>101</v>
      </c>
      <c r="F151" s="110">
        <v>7.15928</v>
      </c>
      <c r="G151" s="111">
        <v>7.15928</v>
      </c>
      <c r="H151" s="105">
        <f t="shared" si="7"/>
        <v>100</v>
      </c>
    </row>
    <row r="152" spans="1:8" s="10" customFormat="1" ht="20.25" customHeight="1">
      <c r="A152" s="70" t="s">
        <v>60</v>
      </c>
      <c r="B152" s="27" t="s">
        <v>5</v>
      </c>
      <c r="C152" s="27" t="s">
        <v>58</v>
      </c>
      <c r="D152" s="27" t="s">
        <v>144</v>
      </c>
      <c r="E152" s="27"/>
      <c r="F152" s="107">
        <f>F154</f>
        <v>175.20323</v>
      </c>
      <c r="G152" s="107">
        <f>G154</f>
        <v>165.64</v>
      </c>
      <c r="H152" s="105">
        <f t="shared" si="7"/>
        <v>94.541636018925</v>
      </c>
    </row>
    <row r="153" spans="1:8" s="10" customFormat="1" ht="29.25" customHeight="1">
      <c r="A153" s="74" t="s">
        <v>99</v>
      </c>
      <c r="B153" s="27" t="s">
        <v>5</v>
      </c>
      <c r="C153" s="27" t="s">
        <v>58</v>
      </c>
      <c r="D153" s="27" t="s">
        <v>144</v>
      </c>
      <c r="E153" s="27" t="s">
        <v>100</v>
      </c>
      <c r="F153" s="107">
        <f>F154</f>
        <v>175.20323</v>
      </c>
      <c r="G153" s="107">
        <f>G154</f>
        <v>165.64</v>
      </c>
      <c r="H153" s="105">
        <f t="shared" si="7"/>
        <v>94.541636018925</v>
      </c>
    </row>
    <row r="154" spans="1:8" s="10" customFormat="1" ht="30" customHeight="1">
      <c r="A154" s="74" t="s">
        <v>94</v>
      </c>
      <c r="B154" s="27" t="s">
        <v>5</v>
      </c>
      <c r="C154" s="27" t="s">
        <v>58</v>
      </c>
      <c r="D154" s="27" t="s">
        <v>144</v>
      </c>
      <c r="E154" s="27" t="s">
        <v>101</v>
      </c>
      <c r="F154" s="107">
        <v>175.20323</v>
      </c>
      <c r="G154" s="111">
        <v>165.64</v>
      </c>
      <c r="H154" s="105">
        <f t="shared" si="7"/>
        <v>94.541636018925</v>
      </c>
    </row>
    <row r="155" spans="1:8" s="10" customFormat="1" ht="30" customHeight="1">
      <c r="A155" s="74" t="s">
        <v>196</v>
      </c>
      <c r="B155" s="27" t="s">
        <v>5</v>
      </c>
      <c r="C155" s="27" t="s">
        <v>58</v>
      </c>
      <c r="D155" s="27" t="s">
        <v>195</v>
      </c>
      <c r="E155" s="27"/>
      <c r="F155" s="107">
        <f>F156</f>
        <v>0.11937</v>
      </c>
      <c r="G155" s="107">
        <f>G156</f>
        <v>0.00072</v>
      </c>
      <c r="H155" s="105">
        <f t="shared" si="7"/>
        <v>0.6031666247800955</v>
      </c>
    </row>
    <row r="156" spans="1:8" s="10" customFormat="1" ht="30" customHeight="1">
      <c r="A156" s="74" t="s">
        <v>99</v>
      </c>
      <c r="B156" s="27" t="s">
        <v>5</v>
      </c>
      <c r="C156" s="27" t="s">
        <v>58</v>
      </c>
      <c r="D156" s="27" t="s">
        <v>195</v>
      </c>
      <c r="E156" s="27" t="s">
        <v>100</v>
      </c>
      <c r="F156" s="107">
        <f>F157</f>
        <v>0.11937</v>
      </c>
      <c r="G156" s="107">
        <f>G157</f>
        <v>0.00072</v>
      </c>
      <c r="H156" s="105">
        <f t="shared" si="7"/>
        <v>0.6031666247800955</v>
      </c>
    </row>
    <row r="157" spans="1:8" s="10" customFormat="1" ht="30" customHeight="1">
      <c r="A157" s="74" t="s">
        <v>94</v>
      </c>
      <c r="B157" s="27" t="s">
        <v>5</v>
      </c>
      <c r="C157" s="27" t="s">
        <v>58</v>
      </c>
      <c r="D157" s="27" t="s">
        <v>195</v>
      </c>
      <c r="E157" s="27" t="s">
        <v>101</v>
      </c>
      <c r="F157" s="107">
        <v>0.11937</v>
      </c>
      <c r="G157" s="111">
        <v>0.00072</v>
      </c>
      <c r="H157" s="105">
        <f t="shared" si="7"/>
        <v>0.6031666247800955</v>
      </c>
    </row>
    <row r="158" spans="1:8" s="10" customFormat="1" ht="15" customHeight="1">
      <c r="A158" s="85" t="s">
        <v>45</v>
      </c>
      <c r="B158" s="42" t="s">
        <v>5</v>
      </c>
      <c r="C158" s="63" t="s">
        <v>47</v>
      </c>
      <c r="D158" s="63"/>
      <c r="E158" s="126"/>
      <c r="F158" s="112">
        <f>F159</f>
        <v>441.08</v>
      </c>
      <c r="G158" s="112">
        <f>G159</f>
        <v>181.45538</v>
      </c>
      <c r="H158" s="121">
        <f t="shared" si="7"/>
        <v>41.1388818354947</v>
      </c>
    </row>
    <row r="159" spans="1:8" s="10" customFormat="1" ht="18.75" customHeight="1">
      <c r="A159" s="127" t="s">
        <v>45</v>
      </c>
      <c r="B159" s="42" t="s">
        <v>5</v>
      </c>
      <c r="C159" s="128" t="s">
        <v>47</v>
      </c>
      <c r="D159" s="128" t="s">
        <v>145</v>
      </c>
      <c r="E159" s="129"/>
      <c r="F159" s="130">
        <f>F160+F163</f>
        <v>441.08</v>
      </c>
      <c r="G159" s="130">
        <f>G160+G163</f>
        <v>181.45538</v>
      </c>
      <c r="H159" s="121">
        <f t="shared" si="7"/>
        <v>41.1388818354947</v>
      </c>
    </row>
    <row r="160" spans="1:8" s="10" customFormat="1" ht="18" customHeight="1">
      <c r="A160" s="70" t="s">
        <v>55</v>
      </c>
      <c r="B160" s="27" t="s">
        <v>5</v>
      </c>
      <c r="C160" s="66" t="s">
        <v>47</v>
      </c>
      <c r="D160" s="27" t="s">
        <v>146</v>
      </c>
      <c r="E160" s="27"/>
      <c r="F160" s="107">
        <f>F162</f>
        <v>263.62</v>
      </c>
      <c r="G160" s="107">
        <f>G162</f>
        <v>149.0249</v>
      </c>
      <c r="H160" s="105">
        <f t="shared" si="7"/>
        <v>56.530194977619296</v>
      </c>
    </row>
    <row r="161" spans="1:8" s="10" customFormat="1" ht="27" customHeight="1">
      <c r="A161" s="74" t="s">
        <v>99</v>
      </c>
      <c r="B161" s="27" t="s">
        <v>5</v>
      </c>
      <c r="C161" s="66" t="s">
        <v>47</v>
      </c>
      <c r="D161" s="27" t="s">
        <v>146</v>
      </c>
      <c r="E161" s="27" t="s">
        <v>100</v>
      </c>
      <c r="F161" s="107">
        <f>F162</f>
        <v>263.62</v>
      </c>
      <c r="G161" s="107">
        <f>G162</f>
        <v>149.0249</v>
      </c>
      <c r="H161" s="105">
        <f t="shared" si="7"/>
        <v>56.530194977619296</v>
      </c>
    </row>
    <row r="162" spans="1:8" s="10" customFormat="1" ht="30.75" customHeight="1">
      <c r="A162" s="74" t="s">
        <v>94</v>
      </c>
      <c r="B162" s="27" t="s">
        <v>5</v>
      </c>
      <c r="C162" s="27" t="s">
        <v>47</v>
      </c>
      <c r="D162" s="27" t="s">
        <v>146</v>
      </c>
      <c r="E162" s="27" t="s">
        <v>101</v>
      </c>
      <c r="F162" s="107">
        <v>263.62</v>
      </c>
      <c r="G162" s="111">
        <v>149.0249</v>
      </c>
      <c r="H162" s="105">
        <f t="shared" si="7"/>
        <v>56.530194977619296</v>
      </c>
    </row>
    <row r="163" spans="1:8" s="10" customFormat="1" ht="30.75" customHeight="1">
      <c r="A163" s="70" t="s">
        <v>56</v>
      </c>
      <c r="B163" s="27" t="s">
        <v>5</v>
      </c>
      <c r="C163" s="66" t="s">
        <v>47</v>
      </c>
      <c r="D163" s="27" t="s">
        <v>147</v>
      </c>
      <c r="E163" s="27"/>
      <c r="F163" s="107">
        <f>F164+F166</f>
        <v>177.45999999999998</v>
      </c>
      <c r="G163" s="107">
        <f>G164+G166</f>
        <v>32.43048</v>
      </c>
      <c r="H163" s="105">
        <f t="shared" si="7"/>
        <v>18.274811225064806</v>
      </c>
    </row>
    <row r="164" spans="1:8" s="10" customFormat="1" ht="30.75" customHeight="1">
      <c r="A164" s="74" t="s">
        <v>97</v>
      </c>
      <c r="B164" s="27" t="s">
        <v>5</v>
      </c>
      <c r="C164" s="56" t="s">
        <v>47</v>
      </c>
      <c r="D164" s="56" t="s">
        <v>147</v>
      </c>
      <c r="E164" s="57">
        <v>100</v>
      </c>
      <c r="F164" s="107">
        <f>F165</f>
        <v>95.21</v>
      </c>
      <c r="G164" s="107">
        <f>G165</f>
        <v>9.81753</v>
      </c>
      <c r="H164" s="105">
        <f t="shared" si="7"/>
        <v>10.311448377271295</v>
      </c>
    </row>
    <row r="165" spans="1:8" s="10" customFormat="1" ht="30.75" customHeight="1">
      <c r="A165" s="74" t="s">
        <v>93</v>
      </c>
      <c r="B165" s="27" t="s">
        <v>5</v>
      </c>
      <c r="C165" s="27" t="s">
        <v>47</v>
      </c>
      <c r="D165" s="27" t="s">
        <v>147</v>
      </c>
      <c r="E165" s="27" t="s">
        <v>104</v>
      </c>
      <c r="F165" s="107">
        <f>73.13+22.08</f>
        <v>95.21</v>
      </c>
      <c r="G165" s="111">
        <f>7.54034+2.27719</f>
        <v>9.81753</v>
      </c>
      <c r="H165" s="105">
        <f t="shared" si="7"/>
        <v>10.311448377271295</v>
      </c>
    </row>
    <row r="166" spans="1:8" s="10" customFormat="1" ht="30.75" customHeight="1">
      <c r="A166" s="74" t="s">
        <v>99</v>
      </c>
      <c r="B166" s="27" t="s">
        <v>5</v>
      </c>
      <c r="C166" s="66" t="s">
        <v>47</v>
      </c>
      <c r="D166" s="27" t="s">
        <v>147</v>
      </c>
      <c r="E166" s="27" t="s">
        <v>100</v>
      </c>
      <c r="F166" s="107">
        <f>F167</f>
        <v>82.25</v>
      </c>
      <c r="G166" s="107">
        <f>G167</f>
        <v>22.61295</v>
      </c>
      <c r="H166" s="105">
        <f t="shared" si="7"/>
        <v>27.492948328267477</v>
      </c>
    </row>
    <row r="167" spans="1:8" s="10" customFormat="1" ht="27.75" customHeight="1">
      <c r="A167" s="74" t="s">
        <v>94</v>
      </c>
      <c r="B167" s="27" t="s">
        <v>5</v>
      </c>
      <c r="C167" s="27" t="s">
        <v>47</v>
      </c>
      <c r="D167" s="27" t="s">
        <v>147</v>
      </c>
      <c r="E167" s="27" t="s">
        <v>101</v>
      </c>
      <c r="F167" s="107">
        <v>82.25</v>
      </c>
      <c r="G167" s="111">
        <v>22.61295</v>
      </c>
      <c r="H167" s="105">
        <f t="shared" si="7"/>
        <v>27.492948328267477</v>
      </c>
    </row>
    <row r="168" spans="1:8" s="10" customFormat="1" ht="17.25" customHeight="1">
      <c r="A168" s="68" t="s">
        <v>124</v>
      </c>
      <c r="B168" s="28" t="s">
        <v>5</v>
      </c>
      <c r="C168" s="28" t="s">
        <v>49</v>
      </c>
      <c r="D168" s="29"/>
      <c r="E168" s="29"/>
      <c r="F168" s="30">
        <f>F169</f>
        <v>14</v>
      </c>
      <c r="G168" s="99">
        <f>G169</f>
        <v>3.9549</v>
      </c>
      <c r="H168" s="122">
        <f t="shared" si="7"/>
        <v>28.249285714285715</v>
      </c>
    </row>
    <row r="169" spans="1:8" s="10" customFormat="1" ht="18" customHeight="1">
      <c r="A169" s="69" t="s">
        <v>54</v>
      </c>
      <c r="B169" s="42" t="s">
        <v>5</v>
      </c>
      <c r="C169" s="31" t="s">
        <v>52</v>
      </c>
      <c r="D169" s="48"/>
      <c r="E169" s="48"/>
      <c r="F169" s="104">
        <f>F171</f>
        <v>14</v>
      </c>
      <c r="G169" s="104">
        <f>G171</f>
        <v>3.9549</v>
      </c>
      <c r="H169" s="121">
        <f t="shared" si="7"/>
        <v>28.249285714285715</v>
      </c>
    </row>
    <row r="170" spans="1:8" s="10" customFormat="1" ht="42.75" customHeight="1">
      <c r="A170" s="77" t="s">
        <v>68</v>
      </c>
      <c r="B170" s="27" t="s">
        <v>5</v>
      </c>
      <c r="C170" s="35" t="s">
        <v>52</v>
      </c>
      <c r="D170" s="32" t="s">
        <v>148</v>
      </c>
      <c r="E170" s="32"/>
      <c r="F170" s="109">
        <f>F171</f>
        <v>14</v>
      </c>
      <c r="G170" s="109">
        <f>G171</f>
        <v>3.9549</v>
      </c>
      <c r="H170" s="105">
        <f t="shared" si="7"/>
        <v>28.249285714285715</v>
      </c>
    </row>
    <row r="171" spans="1:8" s="10" customFormat="1" ht="27" customHeight="1">
      <c r="A171" s="76" t="s">
        <v>68</v>
      </c>
      <c r="B171" s="27" t="s">
        <v>5</v>
      </c>
      <c r="C171" s="35" t="s">
        <v>52</v>
      </c>
      <c r="D171" s="55">
        <v>5129700000</v>
      </c>
      <c r="E171" s="32"/>
      <c r="F171" s="109">
        <f>F173</f>
        <v>14</v>
      </c>
      <c r="G171" s="109">
        <f>G173</f>
        <v>3.9549</v>
      </c>
      <c r="H171" s="105">
        <f t="shared" si="7"/>
        <v>28.249285714285715</v>
      </c>
    </row>
    <row r="172" spans="1:8" s="10" customFormat="1" ht="27" customHeight="1">
      <c r="A172" s="74" t="s">
        <v>99</v>
      </c>
      <c r="B172" s="27" t="s">
        <v>5</v>
      </c>
      <c r="C172" s="27" t="s">
        <v>52</v>
      </c>
      <c r="D172" s="57">
        <v>5129700000</v>
      </c>
      <c r="E172" s="56" t="s">
        <v>100</v>
      </c>
      <c r="F172" s="106">
        <f>F173</f>
        <v>14</v>
      </c>
      <c r="G172" s="106">
        <f>G173</f>
        <v>3.9549</v>
      </c>
      <c r="H172" s="105">
        <f t="shared" si="7"/>
        <v>28.249285714285715</v>
      </c>
    </row>
    <row r="173" spans="1:8" s="10" customFormat="1" ht="30" customHeight="1">
      <c r="A173" s="74" t="s">
        <v>94</v>
      </c>
      <c r="B173" s="27" t="s">
        <v>5</v>
      </c>
      <c r="C173" s="27" t="s">
        <v>52</v>
      </c>
      <c r="D173" s="57">
        <v>5129700000</v>
      </c>
      <c r="E173" s="56" t="s">
        <v>101</v>
      </c>
      <c r="F173" s="106">
        <v>14</v>
      </c>
      <c r="G173" s="111">
        <v>3.9549</v>
      </c>
      <c r="H173" s="105">
        <f t="shared" si="7"/>
        <v>28.249285714285715</v>
      </c>
    </row>
    <row r="174" spans="1:8" s="8" customFormat="1" ht="0.75" customHeight="1">
      <c r="A174" s="71"/>
      <c r="B174" s="27" t="s">
        <v>5</v>
      </c>
      <c r="C174" s="52"/>
      <c r="D174" s="52"/>
      <c r="E174" s="52"/>
      <c r="F174" s="94"/>
      <c r="G174" s="97"/>
      <c r="H174" s="100" t="e">
        <f t="shared" si="7"/>
        <v>#DIV/0!</v>
      </c>
    </row>
    <row r="175" spans="1:8" s="10" customFormat="1" ht="12.75" hidden="1">
      <c r="A175" s="71"/>
      <c r="B175" s="27" t="s">
        <v>5</v>
      </c>
      <c r="C175" s="52"/>
      <c r="D175" s="52"/>
      <c r="E175" s="52"/>
      <c r="F175" s="94"/>
      <c r="G175" s="98"/>
      <c r="H175" s="100" t="e">
        <f t="shared" si="7"/>
        <v>#DIV/0!</v>
      </c>
    </row>
    <row r="176" spans="1:8" s="10" customFormat="1" ht="12.75" hidden="1">
      <c r="A176" s="71"/>
      <c r="B176" s="27" t="s">
        <v>5</v>
      </c>
      <c r="C176" s="52"/>
      <c r="D176" s="52"/>
      <c r="E176" s="52"/>
      <c r="F176" s="94"/>
      <c r="G176" s="98"/>
      <c r="H176" s="100" t="e">
        <f t="shared" si="7"/>
        <v>#DIV/0!</v>
      </c>
    </row>
    <row r="177" spans="1:8" s="10" customFormat="1" ht="12.75" hidden="1">
      <c r="A177" s="71"/>
      <c r="B177" s="27" t="s">
        <v>5</v>
      </c>
      <c r="C177" s="52"/>
      <c r="D177" s="52"/>
      <c r="E177" s="52"/>
      <c r="F177" s="94"/>
      <c r="G177" s="98"/>
      <c r="H177" s="100" t="e">
        <f t="shared" si="7"/>
        <v>#DIV/0!</v>
      </c>
    </row>
    <row r="178" spans="1:8" s="10" customFormat="1" ht="12.75" hidden="1">
      <c r="A178" s="71"/>
      <c r="B178" s="27" t="s">
        <v>5</v>
      </c>
      <c r="C178" s="52"/>
      <c r="D178" s="52"/>
      <c r="E178" s="52"/>
      <c r="F178" s="94"/>
      <c r="G178" s="98"/>
      <c r="H178" s="100" t="e">
        <f t="shared" si="7"/>
        <v>#DIV/0!</v>
      </c>
    </row>
    <row r="179" spans="1:8" s="10" customFormat="1" ht="12.75" hidden="1">
      <c r="A179" s="71"/>
      <c r="B179" s="27" t="s">
        <v>5</v>
      </c>
      <c r="C179" s="52"/>
      <c r="D179" s="52"/>
      <c r="E179" s="52"/>
      <c r="F179" s="94"/>
      <c r="G179" s="98"/>
      <c r="H179" s="100" t="e">
        <f t="shared" si="7"/>
        <v>#DIV/0!</v>
      </c>
    </row>
    <row r="180" spans="1:8" s="10" customFormat="1" ht="12.75" hidden="1">
      <c r="A180" s="71"/>
      <c r="B180" s="27" t="s">
        <v>5</v>
      </c>
      <c r="C180" s="52"/>
      <c r="D180" s="52"/>
      <c r="E180" s="52"/>
      <c r="F180" s="94"/>
      <c r="G180" s="98"/>
      <c r="H180" s="100" t="e">
        <f t="shared" si="7"/>
        <v>#DIV/0!</v>
      </c>
    </row>
    <row r="181" spans="1:8" s="10" customFormat="1" ht="12.75" hidden="1">
      <c r="A181" s="71"/>
      <c r="B181" s="27" t="s">
        <v>5</v>
      </c>
      <c r="C181" s="52"/>
      <c r="D181" s="52"/>
      <c r="E181" s="52"/>
      <c r="F181" s="94"/>
      <c r="G181" s="98"/>
      <c r="H181" s="100" t="e">
        <f t="shared" si="7"/>
        <v>#DIV/0!</v>
      </c>
    </row>
    <row r="182" spans="1:8" s="10" customFormat="1" ht="12.75" hidden="1">
      <c r="A182" s="71"/>
      <c r="B182" s="27" t="s">
        <v>5</v>
      </c>
      <c r="C182" s="52"/>
      <c r="D182" s="52"/>
      <c r="E182" s="52"/>
      <c r="F182" s="94"/>
      <c r="G182" s="98"/>
      <c r="H182" s="100" t="e">
        <f t="shared" si="7"/>
        <v>#DIV/0!</v>
      </c>
    </row>
    <row r="183" spans="1:8" s="10" customFormat="1" ht="12.75" customHeight="1" hidden="1">
      <c r="A183" s="71"/>
      <c r="B183" s="27" t="s">
        <v>5</v>
      </c>
      <c r="C183" s="52"/>
      <c r="D183" s="52"/>
      <c r="E183" s="52"/>
      <c r="F183" s="94"/>
      <c r="G183" s="98"/>
      <c r="H183" s="100" t="e">
        <f t="shared" si="7"/>
        <v>#DIV/0!</v>
      </c>
    </row>
    <row r="184" spans="1:8" s="10" customFormat="1" ht="12.75" hidden="1">
      <c r="A184" s="71"/>
      <c r="B184" s="27" t="s">
        <v>5</v>
      </c>
      <c r="C184" s="52"/>
      <c r="D184" s="52"/>
      <c r="E184" s="52"/>
      <c r="F184" s="94"/>
      <c r="G184" s="98"/>
      <c r="H184" s="100" t="e">
        <f t="shared" si="7"/>
        <v>#DIV/0!</v>
      </c>
    </row>
    <row r="185" spans="1:8" s="10" customFormat="1" ht="12.75" customHeight="1" hidden="1">
      <c r="A185" s="71"/>
      <c r="B185" s="27" t="s">
        <v>5</v>
      </c>
      <c r="C185" s="52"/>
      <c r="D185" s="52"/>
      <c r="E185" s="52"/>
      <c r="F185" s="94"/>
      <c r="G185" s="98"/>
      <c r="H185" s="100" t="e">
        <f t="shared" si="7"/>
        <v>#DIV/0!</v>
      </c>
    </row>
    <row r="186" spans="1:8" s="10" customFormat="1" ht="12.75" hidden="1">
      <c r="A186" s="71"/>
      <c r="B186" s="27" t="s">
        <v>5</v>
      </c>
      <c r="C186" s="52"/>
      <c r="D186" s="52"/>
      <c r="E186" s="52"/>
      <c r="F186" s="94"/>
      <c r="G186" s="98"/>
      <c r="H186" s="100" t="e">
        <f t="shared" si="7"/>
        <v>#DIV/0!</v>
      </c>
    </row>
    <row r="187" spans="1:8" s="10" customFormat="1" ht="12.75" customHeight="1" hidden="1">
      <c r="A187" s="71"/>
      <c r="B187" s="27" t="s">
        <v>5</v>
      </c>
      <c r="C187" s="52"/>
      <c r="D187" s="52"/>
      <c r="E187" s="52"/>
      <c r="F187" s="94"/>
      <c r="G187" s="98"/>
      <c r="H187" s="100" t="e">
        <f t="shared" si="7"/>
        <v>#DIV/0!</v>
      </c>
    </row>
    <row r="188" spans="1:8" s="10" customFormat="1" ht="12.75" customHeight="1" hidden="1">
      <c r="A188" s="71"/>
      <c r="B188" s="27" t="s">
        <v>5</v>
      </c>
      <c r="C188" s="52"/>
      <c r="D188" s="52"/>
      <c r="E188" s="52"/>
      <c r="F188" s="94"/>
      <c r="G188" s="98"/>
      <c r="H188" s="100" t="e">
        <f t="shared" si="7"/>
        <v>#DIV/0!</v>
      </c>
    </row>
    <row r="189" spans="1:8" s="10" customFormat="1" ht="12.75" customHeight="1" hidden="1">
      <c r="A189" s="71"/>
      <c r="B189" s="27" t="s">
        <v>5</v>
      </c>
      <c r="C189" s="52"/>
      <c r="D189" s="52"/>
      <c r="E189" s="52"/>
      <c r="F189" s="94"/>
      <c r="G189" s="98"/>
      <c r="H189" s="100" t="e">
        <f t="shared" si="7"/>
        <v>#DIV/0!</v>
      </c>
    </row>
    <row r="190" spans="1:8" s="10" customFormat="1" ht="12.75" hidden="1">
      <c r="A190" s="71"/>
      <c r="B190" s="27" t="s">
        <v>5</v>
      </c>
      <c r="C190" s="52"/>
      <c r="D190" s="52"/>
      <c r="E190" s="52"/>
      <c r="F190" s="94"/>
      <c r="G190" s="98"/>
      <c r="H190" s="100" t="e">
        <f t="shared" si="7"/>
        <v>#DIV/0!</v>
      </c>
    </row>
    <row r="191" spans="1:8" s="11" customFormat="1" ht="12.75" customHeight="1" hidden="1">
      <c r="A191" s="71"/>
      <c r="B191" s="27" t="s">
        <v>5</v>
      </c>
      <c r="C191" s="52"/>
      <c r="D191" s="52"/>
      <c r="E191" s="52"/>
      <c r="F191" s="94"/>
      <c r="G191" s="98"/>
      <c r="H191" s="100" t="e">
        <f t="shared" si="7"/>
        <v>#DIV/0!</v>
      </c>
    </row>
    <row r="192" spans="1:8" s="10" customFormat="1" ht="12.75" hidden="1">
      <c r="A192" s="71"/>
      <c r="B192" s="27" t="s">
        <v>5</v>
      </c>
      <c r="C192" s="52"/>
      <c r="D192" s="52"/>
      <c r="E192" s="52"/>
      <c r="F192" s="94"/>
      <c r="G192" s="98"/>
      <c r="H192" s="100" t="e">
        <f t="shared" si="7"/>
        <v>#DIV/0!</v>
      </c>
    </row>
    <row r="193" spans="1:8" ht="12.75" hidden="1">
      <c r="A193" s="71"/>
      <c r="B193" s="27" t="s">
        <v>5</v>
      </c>
      <c r="C193" s="52"/>
      <c r="D193" s="52"/>
      <c r="E193" s="52"/>
      <c r="F193" s="94"/>
      <c r="G193" s="94"/>
      <c r="H193" s="100" t="e">
        <f t="shared" si="7"/>
        <v>#DIV/0!</v>
      </c>
    </row>
    <row r="194" spans="1:8" ht="12.75" hidden="1">
      <c r="A194" s="71"/>
      <c r="B194" s="27" t="s">
        <v>5</v>
      </c>
      <c r="C194" s="52"/>
      <c r="D194" s="52"/>
      <c r="E194" s="52"/>
      <c r="F194" s="94"/>
      <c r="G194" s="94"/>
      <c r="H194" s="100" t="e">
        <f t="shared" si="7"/>
        <v>#DIV/0!</v>
      </c>
    </row>
    <row r="195" spans="1:8" ht="12.75" hidden="1">
      <c r="A195" s="71"/>
      <c r="B195" s="27" t="s">
        <v>5</v>
      </c>
      <c r="C195" s="52"/>
      <c r="D195" s="52"/>
      <c r="E195" s="52"/>
      <c r="F195" s="94"/>
      <c r="G195" s="94"/>
      <c r="H195" s="100" t="e">
        <f t="shared" si="7"/>
        <v>#DIV/0!</v>
      </c>
    </row>
    <row r="196" spans="1:8" ht="12.75" hidden="1">
      <c r="A196" s="71"/>
      <c r="B196" s="27" t="s">
        <v>5</v>
      </c>
      <c r="C196" s="52"/>
      <c r="D196" s="52"/>
      <c r="E196" s="52"/>
      <c r="F196" s="94"/>
      <c r="G196" s="94"/>
      <c r="H196" s="100" t="e">
        <f t="shared" si="7"/>
        <v>#DIV/0!</v>
      </c>
    </row>
    <row r="197" spans="1:8" ht="12.75" customHeight="1" hidden="1">
      <c r="A197" s="71"/>
      <c r="B197" s="27" t="s">
        <v>5</v>
      </c>
      <c r="C197" s="52"/>
      <c r="D197" s="52"/>
      <c r="E197" s="52"/>
      <c r="F197" s="94"/>
      <c r="G197" s="94"/>
      <c r="H197" s="100" t="e">
        <f t="shared" si="7"/>
        <v>#DIV/0!</v>
      </c>
    </row>
    <row r="198" spans="1:8" ht="12.75" hidden="1">
      <c r="A198" s="71"/>
      <c r="B198" s="27" t="s">
        <v>5</v>
      </c>
      <c r="C198" s="52"/>
      <c r="D198" s="52"/>
      <c r="E198" s="52"/>
      <c r="F198" s="94"/>
      <c r="G198" s="94"/>
      <c r="H198" s="100" t="e">
        <f t="shared" si="7"/>
        <v>#DIV/0!</v>
      </c>
    </row>
    <row r="199" spans="1:8" ht="12.75" customHeight="1" hidden="1">
      <c r="A199" s="71"/>
      <c r="B199" s="27" t="s">
        <v>5</v>
      </c>
      <c r="C199" s="52"/>
      <c r="D199" s="52"/>
      <c r="E199" s="52"/>
      <c r="F199" s="94"/>
      <c r="G199" s="94"/>
      <c r="H199" s="100" t="e">
        <f t="shared" si="7"/>
        <v>#DIV/0!</v>
      </c>
    </row>
    <row r="200" spans="1:8" ht="12.75" customHeight="1" hidden="1">
      <c r="A200" s="71"/>
      <c r="B200" s="27" t="s">
        <v>5</v>
      </c>
      <c r="C200" s="52"/>
      <c r="D200" s="52"/>
      <c r="E200" s="52"/>
      <c r="F200" s="94"/>
      <c r="G200" s="94"/>
      <c r="H200" s="100" t="e">
        <f t="shared" si="7"/>
        <v>#DIV/0!</v>
      </c>
    </row>
    <row r="201" spans="1:8" ht="12.75" customHeight="1" hidden="1">
      <c r="A201" s="71"/>
      <c r="B201" s="27" t="s">
        <v>5</v>
      </c>
      <c r="C201" s="52"/>
      <c r="D201" s="52"/>
      <c r="E201" s="52"/>
      <c r="F201" s="94"/>
      <c r="G201" s="94"/>
      <c r="H201" s="100" t="e">
        <f t="shared" si="7"/>
        <v>#DIV/0!</v>
      </c>
    </row>
    <row r="202" spans="1:8" ht="12.75" customHeight="1" hidden="1">
      <c r="A202" s="71"/>
      <c r="B202" s="27" t="s">
        <v>5</v>
      </c>
      <c r="C202" s="52"/>
      <c r="D202" s="52"/>
      <c r="E202" s="52"/>
      <c r="F202" s="94"/>
      <c r="G202" s="94"/>
      <c r="H202" s="100" t="e">
        <f t="shared" si="7"/>
        <v>#DIV/0!</v>
      </c>
    </row>
    <row r="203" spans="1:8" s="10" customFormat="1" ht="12.75" customHeight="1" hidden="1">
      <c r="A203" s="71"/>
      <c r="B203" s="27" t="s">
        <v>5</v>
      </c>
      <c r="C203" s="52"/>
      <c r="D203" s="52"/>
      <c r="E203" s="52"/>
      <c r="F203" s="94"/>
      <c r="G203" s="98"/>
      <c r="H203" s="100" t="e">
        <f t="shared" si="7"/>
        <v>#DIV/0!</v>
      </c>
    </row>
    <row r="204" spans="1:8" s="10" customFormat="1" ht="12.75" customHeight="1" hidden="1">
      <c r="A204" s="71"/>
      <c r="B204" s="27" t="s">
        <v>5</v>
      </c>
      <c r="C204" s="52"/>
      <c r="D204" s="52"/>
      <c r="E204" s="52"/>
      <c r="F204" s="94"/>
      <c r="G204" s="98"/>
      <c r="H204" s="100" t="e">
        <f t="shared" si="7"/>
        <v>#DIV/0!</v>
      </c>
    </row>
    <row r="205" spans="1:8" s="10" customFormat="1" ht="12.75" customHeight="1" hidden="1">
      <c r="A205" s="71"/>
      <c r="B205" s="27" t="s">
        <v>5</v>
      </c>
      <c r="C205" s="52"/>
      <c r="D205" s="52"/>
      <c r="E205" s="52"/>
      <c r="F205" s="94"/>
      <c r="G205" s="98"/>
      <c r="H205" s="100" t="e">
        <f aca="true" t="shared" si="8" ref="H205:H221">G205*100/F205</f>
        <v>#DIV/0!</v>
      </c>
    </row>
    <row r="206" spans="1:8" s="10" customFormat="1" ht="12.75" hidden="1">
      <c r="A206" s="71"/>
      <c r="B206" s="27" t="s">
        <v>5</v>
      </c>
      <c r="C206" s="52"/>
      <c r="D206" s="52"/>
      <c r="E206" s="52"/>
      <c r="F206" s="94"/>
      <c r="G206" s="98"/>
      <c r="H206" s="100" t="e">
        <f t="shared" si="8"/>
        <v>#DIV/0!</v>
      </c>
    </row>
    <row r="207" spans="1:8" s="10" customFormat="1" ht="18.75" customHeight="1">
      <c r="A207" s="68" t="s">
        <v>123</v>
      </c>
      <c r="B207" s="28" t="s">
        <v>5</v>
      </c>
      <c r="C207" s="28" t="s">
        <v>53</v>
      </c>
      <c r="D207" s="28"/>
      <c r="E207" s="29"/>
      <c r="F207" s="99">
        <f>F208</f>
        <v>1068.6</v>
      </c>
      <c r="G207" s="99">
        <f>G208</f>
        <v>619.788</v>
      </c>
      <c r="H207" s="122">
        <f t="shared" si="8"/>
        <v>58.00000000000001</v>
      </c>
    </row>
    <row r="208" spans="1:8" s="10" customFormat="1" ht="19.5" customHeight="1">
      <c r="A208" s="69" t="s">
        <v>61</v>
      </c>
      <c r="B208" s="42" t="s">
        <v>5</v>
      </c>
      <c r="C208" s="31" t="s">
        <v>51</v>
      </c>
      <c r="D208" s="42"/>
      <c r="E208" s="123"/>
      <c r="F208" s="124">
        <f>F209</f>
        <v>1068.6</v>
      </c>
      <c r="G208" s="124">
        <f>G209</f>
        <v>619.788</v>
      </c>
      <c r="H208" s="121">
        <f t="shared" si="8"/>
        <v>58.00000000000001</v>
      </c>
    </row>
    <row r="209" spans="1:8" s="10" customFormat="1" ht="73.5" customHeight="1">
      <c r="A209" s="70" t="s">
        <v>69</v>
      </c>
      <c r="B209" s="27" t="s">
        <v>5</v>
      </c>
      <c r="C209" s="27" t="s">
        <v>51</v>
      </c>
      <c r="D209" s="27" t="s">
        <v>149</v>
      </c>
      <c r="E209" s="33"/>
      <c r="F209" s="106">
        <f>F210+F212</f>
        <v>1068.6</v>
      </c>
      <c r="G209" s="106">
        <f>G210+G212</f>
        <v>619.788</v>
      </c>
      <c r="H209" s="105">
        <f t="shared" si="8"/>
        <v>58.00000000000001</v>
      </c>
    </row>
    <row r="210" spans="1:8" s="10" customFormat="1" ht="16.5" customHeight="1">
      <c r="A210" s="72" t="s">
        <v>109</v>
      </c>
      <c r="B210" s="27" t="s">
        <v>5</v>
      </c>
      <c r="C210" s="27" t="s">
        <v>51</v>
      </c>
      <c r="D210" s="27" t="s">
        <v>150</v>
      </c>
      <c r="E210" s="33" t="s">
        <v>17</v>
      </c>
      <c r="F210" s="106">
        <f>F211</f>
        <v>17.5</v>
      </c>
      <c r="G210" s="106">
        <f>G211</f>
        <v>10.15</v>
      </c>
      <c r="H210" s="105">
        <f t="shared" si="8"/>
        <v>58</v>
      </c>
    </row>
    <row r="211" spans="1:8" s="10" customFormat="1" ht="69" customHeight="1">
      <c r="A211" s="70" t="s">
        <v>65</v>
      </c>
      <c r="B211" s="27" t="s">
        <v>5</v>
      </c>
      <c r="C211" s="27" t="s">
        <v>51</v>
      </c>
      <c r="D211" s="27" t="s">
        <v>150</v>
      </c>
      <c r="E211" s="33" t="s">
        <v>63</v>
      </c>
      <c r="F211" s="106">
        <v>17.5</v>
      </c>
      <c r="G211" s="113">
        <v>10.15</v>
      </c>
      <c r="H211" s="105">
        <f t="shared" si="8"/>
        <v>58</v>
      </c>
    </row>
    <row r="212" spans="1:8" s="10" customFormat="1" ht="17.25" customHeight="1">
      <c r="A212" s="72" t="s">
        <v>109</v>
      </c>
      <c r="B212" s="27" t="s">
        <v>5</v>
      </c>
      <c r="C212" s="27" t="s">
        <v>51</v>
      </c>
      <c r="D212" s="27" t="s">
        <v>151</v>
      </c>
      <c r="E212" s="33" t="s">
        <v>17</v>
      </c>
      <c r="F212" s="106">
        <f>F213</f>
        <v>1051.1</v>
      </c>
      <c r="G212" s="106">
        <v>609.638</v>
      </c>
      <c r="H212" s="105">
        <f t="shared" si="8"/>
        <v>58.00000000000001</v>
      </c>
    </row>
    <row r="213" spans="1:8" s="10" customFormat="1" ht="59.25" customHeight="1">
      <c r="A213" s="70" t="s">
        <v>64</v>
      </c>
      <c r="B213" s="27" t="s">
        <v>5</v>
      </c>
      <c r="C213" s="27" t="s">
        <v>51</v>
      </c>
      <c r="D213" s="27" t="s">
        <v>151</v>
      </c>
      <c r="E213" s="33" t="s">
        <v>63</v>
      </c>
      <c r="F213" s="106">
        <v>1051.1</v>
      </c>
      <c r="G213" s="106">
        <v>409.929</v>
      </c>
      <c r="H213" s="105">
        <f t="shared" si="8"/>
        <v>39</v>
      </c>
    </row>
    <row r="214" spans="1:8" s="8" customFormat="1" ht="110.25" hidden="1">
      <c r="A214" s="88" t="s">
        <v>43</v>
      </c>
      <c r="B214" s="36" t="s">
        <v>5</v>
      </c>
      <c r="C214" s="37" t="s">
        <v>40</v>
      </c>
      <c r="D214" s="37" t="s">
        <v>44</v>
      </c>
      <c r="E214" s="37"/>
      <c r="F214" s="114">
        <f>F215</f>
        <v>615</v>
      </c>
      <c r="G214" s="115"/>
      <c r="H214" s="105">
        <f t="shared" si="8"/>
        <v>0</v>
      </c>
    </row>
    <row r="215" spans="1:8" s="8" customFormat="1" ht="15.75" hidden="1">
      <c r="A215" s="89" t="s">
        <v>42</v>
      </c>
      <c r="B215" s="38" t="s">
        <v>5</v>
      </c>
      <c r="C215" s="39" t="s">
        <v>40</v>
      </c>
      <c r="D215" s="39" t="s">
        <v>44</v>
      </c>
      <c r="E215" s="40" t="s">
        <v>41</v>
      </c>
      <c r="F215" s="114">
        <v>615</v>
      </c>
      <c r="G215" s="115"/>
      <c r="H215" s="105">
        <f t="shared" si="8"/>
        <v>0</v>
      </c>
    </row>
    <row r="216" spans="1:8" s="8" customFormat="1" ht="26.25">
      <c r="A216" s="67" t="s">
        <v>200</v>
      </c>
      <c r="B216" s="42" t="s">
        <v>199</v>
      </c>
      <c r="C216" s="118"/>
      <c r="D216" s="118"/>
      <c r="E216" s="119"/>
      <c r="F216" s="120">
        <f aca="true" t="shared" si="9" ref="F216:G218">F217</f>
        <v>272.983</v>
      </c>
      <c r="G216" s="120">
        <f t="shared" si="9"/>
        <v>272.983</v>
      </c>
      <c r="H216" s="121">
        <f t="shared" si="8"/>
        <v>100</v>
      </c>
    </row>
    <row r="217" spans="1:8" s="8" customFormat="1" ht="25.5">
      <c r="A217" s="90" t="s">
        <v>165</v>
      </c>
      <c r="B217" s="41" t="s">
        <v>199</v>
      </c>
      <c r="C217" s="41" t="s">
        <v>166</v>
      </c>
      <c r="D217" s="41"/>
      <c r="E217" s="41"/>
      <c r="F217" s="99">
        <f t="shared" si="9"/>
        <v>272.983</v>
      </c>
      <c r="G217" s="99">
        <f t="shared" si="9"/>
        <v>272.983</v>
      </c>
      <c r="H217" s="122">
        <f t="shared" si="8"/>
        <v>100</v>
      </c>
    </row>
    <row r="218" spans="1:8" s="8" customFormat="1" ht="21.75" customHeight="1">
      <c r="A218" s="82" t="s">
        <v>167</v>
      </c>
      <c r="B218" s="56" t="s">
        <v>199</v>
      </c>
      <c r="C218" s="56" t="s">
        <v>166</v>
      </c>
      <c r="D218" s="56" t="s">
        <v>169</v>
      </c>
      <c r="E218" s="48"/>
      <c r="F218" s="106">
        <f t="shared" si="9"/>
        <v>272.983</v>
      </c>
      <c r="G218" s="106">
        <f t="shared" si="9"/>
        <v>272.983</v>
      </c>
      <c r="H218" s="105">
        <f t="shared" si="8"/>
        <v>100</v>
      </c>
    </row>
    <row r="219" spans="1:8" s="11" customFormat="1" ht="28.5" customHeight="1">
      <c r="A219" s="82" t="s">
        <v>168</v>
      </c>
      <c r="B219" s="56" t="s">
        <v>199</v>
      </c>
      <c r="C219" s="56" t="s">
        <v>166</v>
      </c>
      <c r="D219" s="56" t="s">
        <v>170</v>
      </c>
      <c r="E219" s="56"/>
      <c r="F219" s="106">
        <f>F220+F222</f>
        <v>272.983</v>
      </c>
      <c r="G219" s="106">
        <f>G220+G222</f>
        <v>272.983</v>
      </c>
      <c r="H219" s="105">
        <f t="shared" si="8"/>
        <v>100</v>
      </c>
    </row>
    <row r="220" spans="1:8" s="13" customFormat="1" ht="35.25" customHeight="1">
      <c r="A220" s="73" t="s">
        <v>99</v>
      </c>
      <c r="B220" s="56" t="s">
        <v>199</v>
      </c>
      <c r="C220" s="56" t="s">
        <v>166</v>
      </c>
      <c r="D220" s="56" t="s">
        <v>170</v>
      </c>
      <c r="E220" s="56" t="s">
        <v>100</v>
      </c>
      <c r="F220" s="106">
        <f>F221</f>
        <v>272.983</v>
      </c>
      <c r="G220" s="106">
        <f>G221</f>
        <v>272.983</v>
      </c>
      <c r="H220" s="105">
        <f t="shared" si="8"/>
        <v>100</v>
      </c>
    </row>
    <row r="221" spans="1:8" s="11" customFormat="1" ht="36" customHeight="1" thickBot="1">
      <c r="A221" s="91" t="s">
        <v>94</v>
      </c>
      <c r="B221" s="92" t="s">
        <v>199</v>
      </c>
      <c r="C221" s="92" t="s">
        <v>166</v>
      </c>
      <c r="D221" s="92" t="s">
        <v>170</v>
      </c>
      <c r="E221" s="92" t="s">
        <v>101</v>
      </c>
      <c r="F221" s="116">
        <v>272.983</v>
      </c>
      <c r="G221" s="117">
        <v>272.983</v>
      </c>
      <c r="H221" s="105">
        <f t="shared" si="8"/>
        <v>100</v>
      </c>
    </row>
    <row r="222" spans="1:7" s="11" customFormat="1" ht="15.75" customHeight="1">
      <c r="A222"/>
      <c r="B222"/>
      <c r="C222"/>
      <c r="D222"/>
      <c r="E222"/>
      <c r="F222"/>
      <c r="G222" s="9"/>
    </row>
    <row r="223" spans="1:7" s="15" customFormat="1" ht="15.75">
      <c r="A223"/>
      <c r="B223"/>
      <c r="C223"/>
      <c r="D223"/>
      <c r="E223"/>
      <c r="F223"/>
      <c r="G223" s="14"/>
    </row>
    <row r="224" spans="1:7" s="15" customFormat="1" ht="15.75">
      <c r="A224"/>
      <c r="B224"/>
      <c r="C224"/>
      <c r="D224"/>
      <c r="E224"/>
      <c r="F224"/>
      <c r="G224" s="14"/>
    </row>
    <row r="225" spans="1:7" s="10" customFormat="1" ht="15.75">
      <c r="A225"/>
      <c r="B225"/>
      <c r="C225"/>
      <c r="D225"/>
      <c r="E225"/>
      <c r="F225"/>
      <c r="G225" s="9"/>
    </row>
    <row r="226" spans="1:7" s="10" customFormat="1" ht="15.75">
      <c r="A226"/>
      <c r="B226"/>
      <c r="C226"/>
      <c r="D226"/>
      <c r="E226"/>
      <c r="F226"/>
      <c r="G226" s="9"/>
    </row>
    <row r="227" spans="1:7" s="10" customFormat="1" ht="15.75">
      <c r="A227"/>
      <c r="B227"/>
      <c r="C227"/>
      <c r="D227"/>
      <c r="E227"/>
      <c r="F227"/>
      <c r="G227" s="9"/>
    </row>
    <row r="228" spans="1:7" s="10" customFormat="1" ht="15.75">
      <c r="A228"/>
      <c r="B228"/>
      <c r="C228"/>
      <c r="D228"/>
      <c r="E228"/>
      <c r="F228"/>
      <c r="G228" s="12"/>
    </row>
    <row r="229" spans="1:7" s="10" customFormat="1" ht="15.75">
      <c r="A229"/>
      <c r="B229"/>
      <c r="C229"/>
      <c r="D229"/>
      <c r="E229"/>
      <c r="F229"/>
      <c r="G229" s="9"/>
    </row>
    <row r="230" spans="1:7" s="10" customFormat="1" ht="15.75" hidden="1">
      <c r="A230"/>
      <c r="B230"/>
      <c r="C230"/>
      <c r="D230"/>
      <c r="E230"/>
      <c r="F230"/>
      <c r="G230" s="9"/>
    </row>
    <row r="231" spans="1:7" s="10" customFormat="1" ht="15.75" hidden="1">
      <c r="A231"/>
      <c r="B231"/>
      <c r="C231"/>
      <c r="D231"/>
      <c r="E231"/>
      <c r="F231"/>
      <c r="G231" s="9"/>
    </row>
    <row r="232" spans="1:7" s="10" customFormat="1" ht="15.75">
      <c r="A232"/>
      <c r="B232"/>
      <c r="C232"/>
      <c r="D232"/>
      <c r="E232"/>
      <c r="F232"/>
      <c r="G232" s="9"/>
    </row>
    <row r="233" spans="1:7" s="10" customFormat="1" ht="15.75">
      <c r="A233"/>
      <c r="B233"/>
      <c r="C233"/>
      <c r="D233"/>
      <c r="E233"/>
      <c r="F233"/>
      <c r="G233" s="9"/>
    </row>
    <row r="234" spans="1:7" s="10" customFormat="1" ht="15.75">
      <c r="A234"/>
      <c r="B234"/>
      <c r="C234"/>
      <c r="D234"/>
      <c r="E234"/>
      <c r="F234"/>
      <c r="G234" s="9"/>
    </row>
    <row r="235" spans="1:7" s="10" customFormat="1" ht="15.75">
      <c r="A235"/>
      <c r="B235"/>
      <c r="C235"/>
      <c r="D235"/>
      <c r="E235"/>
      <c r="F235"/>
      <c r="G235" s="9"/>
    </row>
    <row r="236" spans="1:7" s="10" customFormat="1" ht="15.75">
      <c r="A236"/>
      <c r="B236"/>
      <c r="C236"/>
      <c r="D236"/>
      <c r="E236"/>
      <c r="F236"/>
      <c r="G236" s="9"/>
    </row>
    <row r="237" spans="1:7" s="10" customFormat="1" ht="15.75">
      <c r="A237"/>
      <c r="B237"/>
      <c r="C237"/>
      <c r="D237"/>
      <c r="E237"/>
      <c r="F237"/>
      <c r="G237" s="9"/>
    </row>
    <row r="238" spans="1:7" s="10" customFormat="1" ht="15.75">
      <c r="A238"/>
      <c r="B238"/>
      <c r="C238"/>
      <c r="D238"/>
      <c r="E238"/>
      <c r="F238"/>
      <c r="G238" s="9"/>
    </row>
    <row r="239" spans="1:7" s="10" customFormat="1" ht="15.75">
      <c r="A239"/>
      <c r="B239"/>
      <c r="C239"/>
      <c r="D239"/>
      <c r="E239"/>
      <c r="F239"/>
      <c r="G239" s="9"/>
    </row>
    <row r="240" spans="1:7" s="10" customFormat="1" ht="15.75">
      <c r="A240"/>
      <c r="B240"/>
      <c r="C240"/>
      <c r="D240"/>
      <c r="E240"/>
      <c r="F240"/>
      <c r="G240" s="9"/>
    </row>
    <row r="241" spans="1:7" s="10" customFormat="1" ht="15.75" hidden="1">
      <c r="A241"/>
      <c r="B241"/>
      <c r="C241"/>
      <c r="D241"/>
      <c r="E241"/>
      <c r="F241"/>
      <c r="G241" s="9"/>
    </row>
    <row r="242" spans="1:7" s="10" customFormat="1" ht="15.75" hidden="1">
      <c r="A242"/>
      <c r="B242"/>
      <c r="C242"/>
      <c r="D242"/>
      <c r="E242"/>
      <c r="F242"/>
      <c r="G242" s="9"/>
    </row>
    <row r="243" spans="1:7" s="10" customFormat="1" ht="15.75" hidden="1">
      <c r="A243"/>
      <c r="B243"/>
      <c r="C243"/>
      <c r="D243"/>
      <c r="E243"/>
      <c r="F243"/>
      <c r="G243" s="9"/>
    </row>
    <row r="244" spans="1:7" s="10" customFormat="1" ht="15.75">
      <c r="A244"/>
      <c r="B244"/>
      <c r="C244"/>
      <c r="D244"/>
      <c r="E244"/>
      <c r="F244"/>
      <c r="G244" s="9"/>
    </row>
    <row r="245" spans="1:7" s="17" customFormat="1" ht="15.75">
      <c r="A245"/>
      <c r="B245"/>
      <c r="C245"/>
      <c r="D245"/>
      <c r="E245"/>
      <c r="F245"/>
      <c r="G245" s="16"/>
    </row>
    <row r="246" spans="1:7" s="10" customFormat="1" ht="15.75" customHeight="1">
      <c r="A246"/>
      <c r="B246"/>
      <c r="C246"/>
      <c r="D246"/>
      <c r="E246"/>
      <c r="F246"/>
      <c r="G246" s="9"/>
    </row>
    <row r="247" spans="1:7" s="10" customFormat="1" ht="15.75" customHeight="1">
      <c r="A247"/>
      <c r="B247"/>
      <c r="C247"/>
      <c r="D247"/>
      <c r="E247"/>
      <c r="F247"/>
      <c r="G247" s="9"/>
    </row>
    <row r="248" spans="1:7" s="10" customFormat="1" ht="15.75">
      <c r="A248"/>
      <c r="B248"/>
      <c r="C248"/>
      <c r="D248"/>
      <c r="E248"/>
      <c r="F248"/>
      <c r="G248" s="9"/>
    </row>
    <row r="249" spans="1:7" s="10" customFormat="1" ht="78" customHeight="1">
      <c r="A249"/>
      <c r="B249"/>
      <c r="C249"/>
      <c r="D249"/>
      <c r="E249"/>
      <c r="F249"/>
      <c r="G249" s="9"/>
    </row>
    <row r="250" spans="1:7" s="10" customFormat="1" ht="15.75">
      <c r="A250"/>
      <c r="B250"/>
      <c r="C250"/>
      <c r="D250"/>
      <c r="E250"/>
      <c r="F250"/>
      <c r="G250" s="9"/>
    </row>
    <row r="251" spans="1:7" s="10" customFormat="1" ht="17.25" customHeight="1">
      <c r="A251"/>
      <c r="B251"/>
      <c r="C251"/>
      <c r="D251"/>
      <c r="E251"/>
      <c r="F251"/>
      <c r="G251" s="9"/>
    </row>
    <row r="252" spans="1:7" s="15" customFormat="1" ht="15.75">
      <c r="A252"/>
      <c r="B252"/>
      <c r="C252"/>
      <c r="D252"/>
      <c r="E252"/>
      <c r="F252"/>
      <c r="G252" s="14"/>
    </row>
    <row r="253" spans="1:7" s="10" customFormat="1" ht="15.75">
      <c r="A253"/>
      <c r="B253"/>
      <c r="C253"/>
      <c r="D253"/>
      <c r="E253"/>
      <c r="F253"/>
      <c r="G253" s="9"/>
    </row>
    <row r="254" spans="1:7" s="15" customFormat="1" ht="15.75">
      <c r="A254"/>
      <c r="B254"/>
      <c r="C254"/>
      <c r="D254"/>
      <c r="E254"/>
      <c r="F254"/>
      <c r="G254" s="14"/>
    </row>
    <row r="255" spans="1:7" s="15" customFormat="1" ht="15.75">
      <c r="A255"/>
      <c r="B255"/>
      <c r="C255"/>
      <c r="D255"/>
      <c r="E255"/>
      <c r="F255"/>
      <c r="G255" s="14"/>
    </row>
    <row r="256" spans="1:7" s="15" customFormat="1" ht="15.75">
      <c r="A256"/>
      <c r="B256"/>
      <c r="C256"/>
      <c r="D256"/>
      <c r="E256"/>
      <c r="F256"/>
      <c r="G256" s="14"/>
    </row>
    <row r="257" spans="1:7" s="15" customFormat="1" ht="15.75">
      <c r="A257"/>
      <c r="B257"/>
      <c r="C257"/>
      <c r="D257"/>
      <c r="E257"/>
      <c r="F257"/>
      <c r="G257" s="14"/>
    </row>
    <row r="258" spans="1:7" s="15" customFormat="1" ht="15.75">
      <c r="A258"/>
      <c r="B258"/>
      <c r="C258"/>
      <c r="D258"/>
      <c r="E258"/>
      <c r="F258"/>
      <c r="G258" s="14"/>
    </row>
    <row r="259" spans="1:7" s="15" customFormat="1" ht="15.75">
      <c r="A259"/>
      <c r="B259"/>
      <c r="C259"/>
      <c r="D259"/>
      <c r="E259"/>
      <c r="F259"/>
      <c r="G259" s="14"/>
    </row>
    <row r="260" spans="1:7" s="15" customFormat="1" ht="15.75">
      <c r="A260"/>
      <c r="B260"/>
      <c r="C260"/>
      <c r="D260"/>
      <c r="E260"/>
      <c r="F260"/>
      <c r="G260" s="14"/>
    </row>
    <row r="261" spans="1:7" s="15" customFormat="1" ht="15.75">
      <c r="A261"/>
      <c r="B261"/>
      <c r="C261"/>
      <c r="D261"/>
      <c r="E261"/>
      <c r="F261"/>
      <c r="G261" s="14"/>
    </row>
    <row r="262" spans="1:7" s="15" customFormat="1" ht="15.75">
      <c r="A262"/>
      <c r="B262"/>
      <c r="C262"/>
      <c r="D262"/>
      <c r="E262"/>
      <c r="F262"/>
      <c r="G262" s="14"/>
    </row>
    <row r="263" spans="1:7" s="15" customFormat="1" ht="15.75">
      <c r="A263"/>
      <c r="B263"/>
      <c r="C263"/>
      <c r="D263"/>
      <c r="E263"/>
      <c r="F263"/>
      <c r="G263" s="14"/>
    </row>
    <row r="264" spans="1:7" s="15" customFormat="1" ht="15.75">
      <c r="A264"/>
      <c r="B264"/>
      <c r="C264"/>
      <c r="D264"/>
      <c r="E264"/>
      <c r="F264"/>
      <c r="G264" s="14"/>
    </row>
    <row r="265" spans="1:7" s="8" customFormat="1" ht="15.75">
      <c r="A265"/>
      <c r="B265"/>
      <c r="C265"/>
      <c r="D265"/>
      <c r="E265"/>
      <c r="F265"/>
      <c r="G265" s="7"/>
    </row>
    <row r="266" spans="1:7" s="10" customFormat="1" ht="15.75">
      <c r="A266"/>
      <c r="B266"/>
      <c r="C266"/>
      <c r="D266"/>
      <c r="E266"/>
      <c r="F266"/>
      <c r="G266" s="9"/>
    </row>
    <row r="267" spans="1:7" s="10" customFormat="1" ht="15.75">
      <c r="A267"/>
      <c r="B267"/>
      <c r="C267"/>
      <c r="D267"/>
      <c r="E267"/>
      <c r="F267"/>
      <c r="G267" s="9"/>
    </row>
    <row r="268" spans="1:7" s="10" customFormat="1" ht="15.75">
      <c r="A268"/>
      <c r="B268"/>
      <c r="C268"/>
      <c r="D268"/>
      <c r="E268"/>
      <c r="F268"/>
      <c r="G268" s="9"/>
    </row>
    <row r="269" spans="1:7" s="10" customFormat="1" ht="15.75">
      <c r="A269"/>
      <c r="B269"/>
      <c r="C269"/>
      <c r="D269"/>
      <c r="E269"/>
      <c r="F269"/>
      <c r="G269" s="9"/>
    </row>
    <row r="270" spans="1:7" s="10" customFormat="1" ht="15.75">
      <c r="A270"/>
      <c r="B270"/>
      <c r="C270"/>
      <c r="D270"/>
      <c r="E270"/>
      <c r="F270"/>
      <c r="G270" s="9"/>
    </row>
    <row r="271" spans="1:7" s="10" customFormat="1" ht="15.75">
      <c r="A271"/>
      <c r="B271"/>
      <c r="C271"/>
      <c r="D271"/>
      <c r="E271"/>
      <c r="F271"/>
      <c r="G271" s="9"/>
    </row>
    <row r="272" spans="1:7" s="10" customFormat="1" ht="15.75">
      <c r="A272"/>
      <c r="B272"/>
      <c r="C272"/>
      <c r="D272"/>
      <c r="E272"/>
      <c r="F272"/>
      <c r="G272" s="9"/>
    </row>
    <row r="273" spans="1:7" s="10" customFormat="1" ht="15.75">
      <c r="A273"/>
      <c r="B273"/>
      <c r="C273"/>
      <c r="D273"/>
      <c r="E273"/>
      <c r="F273"/>
      <c r="G273" s="9"/>
    </row>
    <row r="274" spans="1:7" s="10" customFormat="1" ht="15.75">
      <c r="A274"/>
      <c r="B274"/>
      <c r="C274"/>
      <c r="D274"/>
      <c r="E274"/>
      <c r="F274"/>
      <c r="G274" s="9"/>
    </row>
    <row r="275" spans="1:7" s="10" customFormat="1" ht="15.75">
      <c r="A275"/>
      <c r="B275"/>
      <c r="C275"/>
      <c r="D275"/>
      <c r="E275"/>
      <c r="F275"/>
      <c r="G275" s="9"/>
    </row>
    <row r="276" spans="1:7" s="10" customFormat="1" ht="15.75">
      <c r="A276"/>
      <c r="B276"/>
      <c r="C276"/>
      <c r="D276"/>
      <c r="E276"/>
      <c r="F276"/>
      <c r="G276" s="9"/>
    </row>
    <row r="277" spans="1:7" s="10" customFormat="1" ht="15.75">
      <c r="A277"/>
      <c r="B277"/>
      <c r="C277"/>
      <c r="D277"/>
      <c r="E277"/>
      <c r="F277"/>
      <c r="G277" s="9"/>
    </row>
    <row r="278" spans="1:7" s="10" customFormat="1" ht="15.75">
      <c r="A278"/>
      <c r="B278"/>
      <c r="C278"/>
      <c r="D278"/>
      <c r="E278"/>
      <c r="F278"/>
      <c r="G278" s="9"/>
    </row>
    <row r="279" spans="1:7" s="10" customFormat="1" ht="15.75">
      <c r="A279"/>
      <c r="B279"/>
      <c r="C279"/>
      <c r="D279"/>
      <c r="E279"/>
      <c r="F279"/>
      <c r="G279" s="9"/>
    </row>
    <row r="280" spans="1:7" s="10" customFormat="1" ht="15.75">
      <c r="A280"/>
      <c r="B280"/>
      <c r="C280"/>
      <c r="D280"/>
      <c r="E280"/>
      <c r="F280"/>
      <c r="G280" s="9"/>
    </row>
    <row r="281" spans="1:7" s="10" customFormat="1" ht="15.75">
      <c r="A281"/>
      <c r="B281"/>
      <c r="C281"/>
      <c r="D281"/>
      <c r="E281"/>
      <c r="F281"/>
      <c r="G281" s="9"/>
    </row>
    <row r="282" spans="1:7" s="10" customFormat="1" ht="15.75">
      <c r="A282"/>
      <c r="B282"/>
      <c r="C282"/>
      <c r="D282"/>
      <c r="E282"/>
      <c r="F282"/>
      <c r="G282" s="9"/>
    </row>
    <row r="283" spans="1:7" s="10" customFormat="1" ht="15.75">
      <c r="A283"/>
      <c r="B283"/>
      <c r="C283"/>
      <c r="D283"/>
      <c r="E283"/>
      <c r="F283"/>
      <c r="G283" s="9"/>
    </row>
    <row r="284" spans="1:7" s="10" customFormat="1" ht="12.75" customHeight="1" hidden="1">
      <c r="A284" s="18"/>
      <c r="B284" s="19"/>
      <c r="C284" s="19"/>
      <c r="D284" s="19"/>
      <c r="E284" s="19"/>
      <c r="F284" s="20"/>
      <c r="G284" s="9"/>
    </row>
    <row r="285" spans="1:7" s="10" customFormat="1" ht="12.75" customHeight="1" hidden="1">
      <c r="A285" s="18"/>
      <c r="B285" s="19"/>
      <c r="C285" s="19"/>
      <c r="D285" s="19"/>
      <c r="E285" s="19"/>
      <c r="F285" s="20"/>
      <c r="G285" s="9"/>
    </row>
    <row r="286" spans="1:7" s="10" customFormat="1" ht="15.75" hidden="1">
      <c r="A286" s="18"/>
      <c r="B286" s="19"/>
      <c r="C286" s="19"/>
      <c r="D286" s="19"/>
      <c r="E286" s="19"/>
      <c r="F286" s="20"/>
      <c r="G286" s="9"/>
    </row>
    <row r="287" spans="1:7" s="10" customFormat="1" ht="15.75" hidden="1">
      <c r="A287" s="18"/>
      <c r="B287" s="19"/>
      <c r="C287" s="19"/>
      <c r="D287" s="19"/>
      <c r="E287" s="19"/>
      <c r="F287" s="20"/>
      <c r="G287" s="9"/>
    </row>
    <row r="288" spans="1:7" s="10" customFormat="1" ht="15.75" hidden="1">
      <c r="A288" s="18"/>
      <c r="B288" s="19"/>
      <c r="C288" s="19"/>
      <c r="D288" s="19"/>
      <c r="E288" s="19"/>
      <c r="F288" s="20"/>
      <c r="G288" s="9"/>
    </row>
    <row r="289" spans="1:7" s="10" customFormat="1" ht="15.75">
      <c r="A289" s="18"/>
      <c r="B289" s="19"/>
      <c r="C289" s="19"/>
      <c r="D289" s="19"/>
      <c r="E289" s="19"/>
      <c r="F289" s="20"/>
      <c r="G289" s="9"/>
    </row>
    <row r="290" spans="1:7" s="10" customFormat="1" ht="15.75">
      <c r="A290" s="18"/>
      <c r="B290" s="19"/>
      <c r="C290" s="19"/>
      <c r="D290" s="19"/>
      <c r="E290" s="19"/>
      <c r="F290" s="20"/>
      <c r="G290" s="9"/>
    </row>
    <row r="291" spans="1:7" s="10" customFormat="1" ht="15.75">
      <c r="A291" s="18"/>
      <c r="B291" s="19"/>
      <c r="C291" s="19"/>
      <c r="D291" s="19"/>
      <c r="E291" s="19"/>
      <c r="F291" s="20"/>
      <c r="G291" s="9"/>
    </row>
    <row r="292" spans="1:7" s="10" customFormat="1" ht="15.75">
      <c r="A292" s="18"/>
      <c r="B292" s="19"/>
      <c r="C292" s="19"/>
      <c r="D292" s="19"/>
      <c r="E292" s="19"/>
      <c r="F292" s="20"/>
      <c r="G292" s="9"/>
    </row>
    <row r="293" spans="1:7" s="10" customFormat="1" ht="15.75">
      <c r="A293" s="18"/>
      <c r="B293" s="19"/>
      <c r="C293" s="19"/>
      <c r="D293" s="19"/>
      <c r="E293" s="19"/>
      <c r="F293" s="20"/>
      <c r="G293" s="9"/>
    </row>
    <row r="294" spans="1:7" s="10" customFormat="1" ht="15.75">
      <c r="A294" s="18"/>
      <c r="B294" s="19"/>
      <c r="C294" s="19"/>
      <c r="D294" s="19"/>
      <c r="E294" s="19"/>
      <c r="F294" s="20"/>
      <c r="G294" s="9"/>
    </row>
    <row r="295" spans="1:7" s="10" customFormat="1" ht="15.75">
      <c r="A295" s="21"/>
      <c r="B295" s="19"/>
      <c r="C295" s="19"/>
      <c r="D295" s="19"/>
      <c r="E295" s="19"/>
      <c r="F295" s="20"/>
      <c r="G295" s="9"/>
    </row>
    <row r="296" spans="1:7" s="10" customFormat="1" ht="15.75">
      <c r="A296" s="21"/>
      <c r="B296" s="19"/>
      <c r="C296" s="19"/>
      <c r="D296" s="19"/>
      <c r="E296" s="19"/>
      <c r="F296" s="20"/>
      <c r="G296" s="9"/>
    </row>
    <row r="297" spans="1:7" s="10" customFormat="1" ht="15.75">
      <c r="A297" s="21"/>
      <c r="B297" s="19"/>
      <c r="C297" s="19"/>
      <c r="D297" s="19"/>
      <c r="E297" s="19"/>
      <c r="F297" s="20"/>
      <c r="G297" s="9"/>
    </row>
    <row r="298" spans="1:7" s="10" customFormat="1" ht="15.75">
      <c r="A298" s="21"/>
      <c r="B298" s="19"/>
      <c r="C298" s="19"/>
      <c r="D298" s="19"/>
      <c r="E298" s="19"/>
      <c r="F298" s="20"/>
      <c r="G298" s="9"/>
    </row>
    <row r="299" spans="1:7" s="10" customFormat="1" ht="15.75">
      <c r="A299" s="21"/>
      <c r="B299" s="19"/>
      <c r="C299" s="19"/>
      <c r="D299" s="19"/>
      <c r="E299" s="19"/>
      <c r="F299" s="20"/>
      <c r="G299" s="9"/>
    </row>
    <row r="300" spans="1:7" s="10" customFormat="1" ht="15.75">
      <c r="A300" s="21"/>
      <c r="B300" s="19"/>
      <c r="C300" s="19"/>
      <c r="D300" s="19"/>
      <c r="E300" s="19"/>
      <c r="F300" s="20"/>
      <c r="G300" s="9"/>
    </row>
    <row r="301" spans="1:7" s="10" customFormat="1" ht="15.75">
      <c r="A301" s="21"/>
      <c r="B301" s="19"/>
      <c r="C301" s="19"/>
      <c r="D301" s="19"/>
      <c r="E301" s="19"/>
      <c r="F301" s="20"/>
      <c r="G301" s="9"/>
    </row>
    <row r="302" spans="1:7" s="10" customFormat="1" ht="15.75">
      <c r="A302" s="21"/>
      <c r="B302" s="19"/>
      <c r="C302" s="19"/>
      <c r="D302" s="19"/>
      <c r="E302" s="19"/>
      <c r="F302" s="20"/>
      <c r="G302" s="9"/>
    </row>
    <row r="303" spans="1:7" s="10" customFormat="1" ht="15.75">
      <c r="A303" s="21"/>
      <c r="B303" s="19"/>
      <c r="C303" s="19"/>
      <c r="D303" s="19"/>
      <c r="E303" s="19"/>
      <c r="F303" s="20"/>
      <c r="G303" s="9"/>
    </row>
    <row r="304" spans="1:7" s="10" customFormat="1" ht="15.75">
      <c r="A304" s="21"/>
      <c r="B304" s="19"/>
      <c r="C304" s="19"/>
      <c r="D304" s="19"/>
      <c r="E304" s="19"/>
      <c r="F304" s="20"/>
      <c r="G304" s="9"/>
    </row>
    <row r="305" spans="1:7" s="10" customFormat="1" ht="15.75">
      <c r="A305" s="21"/>
      <c r="B305" s="19"/>
      <c r="C305" s="19"/>
      <c r="D305" s="19"/>
      <c r="E305" s="19"/>
      <c r="F305" s="20"/>
      <c r="G305" s="9"/>
    </row>
    <row r="306" spans="1:7" s="10" customFormat="1" ht="15.75">
      <c r="A306" s="21"/>
      <c r="B306" s="19"/>
      <c r="C306" s="19"/>
      <c r="D306" s="19"/>
      <c r="E306" s="19"/>
      <c r="F306" s="20"/>
      <c r="G306" s="9"/>
    </row>
    <row r="307" spans="1:7" s="10" customFormat="1" ht="15.75">
      <c r="A307" s="21"/>
      <c r="B307" s="19"/>
      <c r="C307" s="19"/>
      <c r="D307" s="19"/>
      <c r="E307" s="19"/>
      <c r="F307" s="20"/>
      <c r="G307" s="9"/>
    </row>
    <row r="308" spans="1:7" s="10" customFormat="1" ht="15.75">
      <c r="A308" s="21"/>
      <c r="B308" s="19"/>
      <c r="C308" s="19"/>
      <c r="D308" s="19"/>
      <c r="E308" s="19"/>
      <c r="F308" s="20"/>
      <c r="G308" s="9"/>
    </row>
    <row r="309" spans="1:7" s="10" customFormat="1" ht="15.75">
      <c r="A309" s="21"/>
      <c r="B309" s="19"/>
      <c r="C309" s="19"/>
      <c r="D309" s="19"/>
      <c r="E309" s="19"/>
      <c r="F309" s="20"/>
      <c r="G309" s="9"/>
    </row>
    <row r="310" spans="1:7" s="10" customFormat="1" ht="15.75">
      <c r="A310" s="21"/>
      <c r="B310" s="19"/>
      <c r="C310" s="19"/>
      <c r="D310" s="19"/>
      <c r="E310" s="19"/>
      <c r="F310" s="20"/>
      <c r="G310" s="9"/>
    </row>
    <row r="311" spans="1:7" s="10" customFormat="1" ht="15.75">
      <c r="A311" s="21"/>
      <c r="B311" s="19"/>
      <c r="C311" s="19"/>
      <c r="D311" s="19"/>
      <c r="E311" s="19"/>
      <c r="F311" s="20"/>
      <c r="G311" s="9"/>
    </row>
    <row r="312" spans="1:7" s="10" customFormat="1" ht="15.75">
      <c r="A312" s="21"/>
      <c r="B312" s="19"/>
      <c r="C312" s="19"/>
      <c r="D312" s="19"/>
      <c r="E312" s="19"/>
      <c r="F312" s="20"/>
      <c r="G312" s="9"/>
    </row>
    <row r="313" spans="1:7" s="10" customFormat="1" ht="15.75">
      <c r="A313" s="21"/>
      <c r="B313" s="19"/>
      <c r="C313" s="19"/>
      <c r="D313" s="19"/>
      <c r="E313" s="19"/>
      <c r="F313" s="20"/>
      <c r="G313" s="9"/>
    </row>
    <row r="314" spans="1:7" s="10" customFormat="1" ht="15.75">
      <c r="A314" s="21"/>
      <c r="B314" s="19"/>
      <c r="C314" s="19"/>
      <c r="D314" s="19"/>
      <c r="E314" s="19"/>
      <c r="F314" s="20"/>
      <c r="G314" s="9"/>
    </row>
    <row r="315" spans="1:7" s="10" customFormat="1" ht="15.75">
      <c r="A315" s="21"/>
      <c r="B315" s="19"/>
      <c r="C315" s="19"/>
      <c r="D315" s="19"/>
      <c r="E315" s="19"/>
      <c r="F315" s="20"/>
      <c r="G315" s="9"/>
    </row>
    <row r="316" spans="1:7" s="10" customFormat="1" ht="15.75">
      <c r="A316" s="21"/>
      <c r="B316" s="19"/>
      <c r="C316" s="19"/>
      <c r="D316" s="19"/>
      <c r="E316" s="19"/>
      <c r="F316" s="20"/>
      <c r="G316" s="9"/>
    </row>
    <row r="317" spans="1:7" s="10" customFormat="1" ht="15.75">
      <c r="A317" s="21"/>
      <c r="B317" s="19"/>
      <c r="C317" s="19"/>
      <c r="D317" s="19"/>
      <c r="E317" s="19"/>
      <c r="F317" s="20"/>
      <c r="G317" s="9"/>
    </row>
    <row r="318" spans="1:7" s="10" customFormat="1" ht="15.75">
      <c r="A318" s="21"/>
      <c r="B318" s="19"/>
      <c r="C318" s="19"/>
      <c r="D318" s="19"/>
      <c r="E318" s="19"/>
      <c r="F318" s="20"/>
      <c r="G318" s="9"/>
    </row>
    <row r="319" spans="1:7" s="10" customFormat="1" ht="15.75">
      <c r="A319" s="21"/>
      <c r="B319" s="19"/>
      <c r="C319" s="19"/>
      <c r="D319" s="19"/>
      <c r="E319" s="19"/>
      <c r="F319" s="20"/>
      <c r="G319" s="9"/>
    </row>
    <row r="320" spans="1:7" s="10" customFormat="1" ht="15.75">
      <c r="A320" s="21"/>
      <c r="B320" s="19"/>
      <c r="C320" s="19"/>
      <c r="D320" s="19"/>
      <c r="E320" s="19"/>
      <c r="F320" s="20"/>
      <c r="G320" s="9"/>
    </row>
    <row r="321" spans="1:7" s="10" customFormat="1" ht="15.75">
      <c r="A321" s="21"/>
      <c r="B321" s="19"/>
      <c r="C321" s="19"/>
      <c r="D321" s="19"/>
      <c r="E321" s="19"/>
      <c r="F321" s="20"/>
      <c r="G321" s="9"/>
    </row>
    <row r="322" spans="1:7" s="10" customFormat="1" ht="15.75">
      <c r="A322" s="21"/>
      <c r="B322" s="19"/>
      <c r="C322" s="19"/>
      <c r="D322" s="19"/>
      <c r="E322" s="19"/>
      <c r="F322" s="20"/>
      <c r="G322" s="9"/>
    </row>
    <row r="323" spans="1:7" s="10" customFormat="1" ht="15.75">
      <c r="A323" s="21"/>
      <c r="B323" s="19"/>
      <c r="C323" s="19"/>
      <c r="D323" s="19"/>
      <c r="E323" s="19"/>
      <c r="F323" s="20"/>
      <c r="G323" s="9"/>
    </row>
    <row r="324" spans="1:7" s="10" customFormat="1" ht="15.75">
      <c r="A324" s="21"/>
      <c r="B324" s="19"/>
      <c r="C324" s="19"/>
      <c r="D324" s="19"/>
      <c r="E324" s="19"/>
      <c r="F324" s="20"/>
      <c r="G324" s="9"/>
    </row>
    <row r="325" spans="1:7" s="10" customFormat="1" ht="15.75">
      <c r="A325" s="21"/>
      <c r="B325" s="19"/>
      <c r="C325" s="19"/>
      <c r="D325" s="19"/>
      <c r="E325" s="19"/>
      <c r="F325" s="20"/>
      <c r="G325" s="9"/>
    </row>
    <row r="326" spans="1:7" s="10" customFormat="1" ht="15.75">
      <c r="A326" s="21"/>
      <c r="B326" s="19"/>
      <c r="C326" s="19"/>
      <c r="D326" s="19"/>
      <c r="E326" s="19"/>
      <c r="F326" s="20"/>
      <c r="G326" s="9"/>
    </row>
    <row r="327" spans="1:7" s="10" customFormat="1" ht="15.75">
      <c r="A327" s="21"/>
      <c r="B327" s="19"/>
      <c r="C327" s="19"/>
      <c r="D327" s="19"/>
      <c r="E327" s="19"/>
      <c r="F327" s="20"/>
      <c r="G327" s="9"/>
    </row>
    <row r="328" spans="1:7" s="10" customFormat="1" ht="15.75">
      <c r="A328" s="21"/>
      <c r="B328" s="19"/>
      <c r="C328" s="19"/>
      <c r="D328" s="19"/>
      <c r="E328" s="19"/>
      <c r="F328" s="20"/>
      <c r="G328" s="9"/>
    </row>
    <row r="329" spans="1:7" s="10" customFormat="1" ht="15.75">
      <c r="A329" s="21"/>
      <c r="B329" s="19"/>
      <c r="C329" s="19"/>
      <c r="D329" s="19"/>
      <c r="E329" s="19"/>
      <c r="F329" s="20"/>
      <c r="G329" s="9"/>
    </row>
    <row r="330" spans="1:7" s="10" customFormat="1" ht="15.75">
      <c r="A330" s="21"/>
      <c r="B330" s="19"/>
      <c r="C330" s="19"/>
      <c r="D330" s="19"/>
      <c r="E330" s="19"/>
      <c r="F330" s="20"/>
      <c r="G330" s="9"/>
    </row>
    <row r="331" spans="1:7" s="10" customFormat="1" ht="15.75">
      <c r="A331" s="21"/>
      <c r="B331" s="19"/>
      <c r="C331" s="19"/>
      <c r="D331" s="19"/>
      <c r="E331" s="19"/>
      <c r="F331" s="20"/>
      <c r="G331" s="9"/>
    </row>
    <row r="332" spans="1:7" s="10" customFormat="1" ht="15.75">
      <c r="A332" s="21"/>
      <c r="B332" s="19"/>
      <c r="C332" s="19"/>
      <c r="D332" s="19"/>
      <c r="E332" s="19"/>
      <c r="F332" s="20"/>
      <c r="G332" s="9"/>
    </row>
    <row r="333" spans="1:7" s="10" customFormat="1" ht="15.75">
      <c r="A333" s="21"/>
      <c r="B333" s="19"/>
      <c r="C333" s="19"/>
      <c r="D333" s="19"/>
      <c r="E333" s="19"/>
      <c r="F333" s="20"/>
      <c r="G333" s="9"/>
    </row>
    <row r="334" spans="1:7" s="10" customFormat="1" ht="15.75">
      <c r="A334" s="21"/>
      <c r="B334" s="19"/>
      <c r="C334" s="19"/>
      <c r="D334" s="19"/>
      <c r="E334" s="19"/>
      <c r="F334" s="20"/>
      <c r="G334" s="9"/>
    </row>
    <row r="335" spans="1:7" s="10" customFormat="1" ht="15.75">
      <c r="A335" s="21"/>
      <c r="B335" s="19"/>
      <c r="C335" s="19"/>
      <c r="D335" s="19"/>
      <c r="E335" s="19"/>
      <c r="F335" s="20"/>
      <c r="G335" s="9"/>
    </row>
    <row r="336" spans="1:7" s="10" customFormat="1" ht="15.75">
      <c r="A336" s="21"/>
      <c r="B336" s="19"/>
      <c r="C336" s="19"/>
      <c r="D336" s="19"/>
      <c r="E336" s="19"/>
      <c r="F336" s="20"/>
      <c r="G336" s="9"/>
    </row>
    <row r="337" spans="1:7" s="10" customFormat="1" ht="15.75">
      <c r="A337" s="21"/>
      <c r="B337" s="19"/>
      <c r="C337" s="19"/>
      <c r="D337" s="19"/>
      <c r="E337" s="19"/>
      <c r="F337" s="20"/>
      <c r="G337" s="9"/>
    </row>
    <row r="338" spans="1:7" s="10" customFormat="1" ht="15.75">
      <c r="A338" s="21"/>
      <c r="B338" s="19"/>
      <c r="C338" s="19"/>
      <c r="D338" s="19"/>
      <c r="E338" s="19"/>
      <c r="F338" s="20"/>
      <c r="G338" s="9"/>
    </row>
    <row r="339" spans="1:7" s="10" customFormat="1" ht="15.75">
      <c r="A339" s="21"/>
      <c r="B339" s="19"/>
      <c r="C339" s="19"/>
      <c r="D339" s="19"/>
      <c r="E339" s="19"/>
      <c r="F339" s="20"/>
      <c r="G339" s="9"/>
    </row>
    <row r="340" spans="1:7" s="10" customFormat="1" ht="15.75">
      <c r="A340" s="21"/>
      <c r="B340" s="19"/>
      <c r="C340" s="19"/>
      <c r="D340" s="19"/>
      <c r="E340" s="19"/>
      <c r="F340" s="20"/>
      <c r="G340" s="9"/>
    </row>
    <row r="341" spans="1:7" s="10" customFormat="1" ht="15.75">
      <c r="A341" s="21"/>
      <c r="B341" s="19"/>
      <c r="C341" s="19"/>
      <c r="D341" s="19"/>
      <c r="E341" s="19"/>
      <c r="F341" s="20"/>
      <c r="G341" s="9"/>
    </row>
    <row r="342" spans="1:7" s="10" customFormat="1" ht="15.75">
      <c r="A342" s="21"/>
      <c r="B342" s="19"/>
      <c r="C342" s="19"/>
      <c r="D342" s="19"/>
      <c r="E342" s="19"/>
      <c r="F342" s="20"/>
      <c r="G342" s="9"/>
    </row>
    <row r="343" spans="1:7" s="10" customFormat="1" ht="15.75">
      <c r="A343" s="21"/>
      <c r="B343" s="19"/>
      <c r="C343" s="19"/>
      <c r="D343" s="19"/>
      <c r="E343" s="19"/>
      <c r="F343" s="20"/>
      <c r="G343" s="9"/>
    </row>
    <row r="344" spans="1:7" s="10" customFormat="1" ht="15.75">
      <c r="A344" s="21"/>
      <c r="B344" s="19"/>
      <c r="C344" s="19"/>
      <c r="D344" s="19"/>
      <c r="E344" s="19"/>
      <c r="F344" s="20"/>
      <c r="G344" s="9"/>
    </row>
    <row r="345" spans="1:7" s="10" customFormat="1" ht="15.75">
      <c r="A345" s="21"/>
      <c r="B345" s="19"/>
      <c r="C345" s="19"/>
      <c r="D345" s="19"/>
      <c r="E345" s="19"/>
      <c r="F345" s="20"/>
      <c r="G345" s="9"/>
    </row>
    <row r="346" spans="1:7" s="10" customFormat="1" ht="15.75">
      <c r="A346" s="21"/>
      <c r="B346" s="19"/>
      <c r="C346" s="19"/>
      <c r="D346" s="19"/>
      <c r="E346" s="19"/>
      <c r="F346" s="20"/>
      <c r="G346" s="9"/>
    </row>
    <row r="347" spans="1:7" s="10" customFormat="1" ht="15.75">
      <c r="A347" s="21"/>
      <c r="B347" s="19"/>
      <c r="C347" s="19"/>
      <c r="D347" s="19"/>
      <c r="E347" s="19"/>
      <c r="F347" s="20"/>
      <c r="G347" s="9"/>
    </row>
    <row r="348" spans="1:7" s="10" customFormat="1" ht="15.75">
      <c r="A348" s="21"/>
      <c r="B348" s="19"/>
      <c r="C348" s="19"/>
      <c r="D348" s="19"/>
      <c r="E348" s="19"/>
      <c r="F348" s="20"/>
      <c r="G348" s="9"/>
    </row>
    <row r="349" spans="1:7" s="10" customFormat="1" ht="15.75">
      <c r="A349" s="21"/>
      <c r="B349" s="19"/>
      <c r="C349" s="19"/>
      <c r="D349" s="19"/>
      <c r="E349" s="19"/>
      <c r="F349" s="20"/>
      <c r="G349" s="9"/>
    </row>
    <row r="350" spans="1:7" s="10" customFormat="1" ht="15.75">
      <c r="A350" s="21"/>
      <c r="B350" s="19"/>
      <c r="C350" s="19"/>
      <c r="D350" s="19"/>
      <c r="E350" s="19"/>
      <c r="F350" s="20"/>
      <c r="G350" s="9"/>
    </row>
    <row r="351" spans="1:7" s="10" customFormat="1" ht="15.75">
      <c r="A351" s="21"/>
      <c r="B351" s="19"/>
      <c r="C351" s="19"/>
      <c r="D351" s="19"/>
      <c r="E351" s="19"/>
      <c r="F351" s="20"/>
      <c r="G351" s="9"/>
    </row>
    <row r="352" spans="1:7" s="10" customFormat="1" ht="15.75">
      <c r="A352" s="21"/>
      <c r="B352" s="19"/>
      <c r="C352" s="19"/>
      <c r="D352" s="19"/>
      <c r="E352" s="19"/>
      <c r="F352" s="20"/>
      <c r="G352" s="9"/>
    </row>
    <row r="353" spans="1:7" s="10" customFormat="1" ht="15.75">
      <c r="A353" s="21"/>
      <c r="B353" s="19"/>
      <c r="C353" s="19"/>
      <c r="D353" s="19"/>
      <c r="E353" s="19"/>
      <c r="F353" s="20"/>
      <c r="G353" s="9"/>
    </row>
    <row r="354" spans="1:7" s="10" customFormat="1" ht="15.75">
      <c r="A354" s="21"/>
      <c r="B354" s="19"/>
      <c r="C354" s="19"/>
      <c r="D354" s="19"/>
      <c r="E354" s="19"/>
      <c r="F354" s="20"/>
      <c r="G354" s="9"/>
    </row>
    <row r="355" spans="1:7" s="10" customFormat="1" ht="15.75">
      <c r="A355" s="21"/>
      <c r="B355" s="19"/>
      <c r="C355" s="19"/>
      <c r="D355" s="19"/>
      <c r="E355" s="19"/>
      <c r="F355" s="20"/>
      <c r="G355" s="9"/>
    </row>
    <row r="356" spans="1:7" s="10" customFormat="1" ht="15.75">
      <c r="A356" s="21"/>
      <c r="B356" s="19"/>
      <c r="C356" s="19"/>
      <c r="D356" s="19"/>
      <c r="E356" s="19"/>
      <c r="F356" s="20"/>
      <c r="G356" s="9"/>
    </row>
    <row r="357" spans="1:7" s="10" customFormat="1" ht="15.75">
      <c r="A357" s="21"/>
      <c r="B357" s="19"/>
      <c r="C357" s="19"/>
      <c r="D357" s="19"/>
      <c r="E357" s="19"/>
      <c r="F357" s="20"/>
      <c r="G357" s="9"/>
    </row>
    <row r="358" spans="1:7" s="10" customFormat="1" ht="15.75">
      <c r="A358" s="21"/>
      <c r="B358" s="19"/>
      <c r="C358" s="19"/>
      <c r="D358" s="19"/>
      <c r="E358" s="19"/>
      <c r="F358" s="20"/>
      <c r="G358" s="9"/>
    </row>
    <row r="359" spans="1:7" s="10" customFormat="1" ht="15.75">
      <c r="A359" s="21"/>
      <c r="B359" s="19"/>
      <c r="C359" s="19"/>
      <c r="D359" s="19"/>
      <c r="E359" s="19"/>
      <c r="F359" s="20"/>
      <c r="G359" s="9"/>
    </row>
    <row r="360" spans="1:7" s="10" customFormat="1" ht="15.75">
      <c r="A360" s="21"/>
      <c r="B360" s="19"/>
      <c r="C360" s="19"/>
      <c r="D360" s="19"/>
      <c r="E360" s="19"/>
      <c r="F360" s="20"/>
      <c r="G360" s="9"/>
    </row>
    <row r="361" spans="1:7" s="10" customFormat="1" ht="15.75">
      <c r="A361" s="21"/>
      <c r="B361" s="19"/>
      <c r="C361" s="19"/>
      <c r="D361" s="19"/>
      <c r="E361" s="19"/>
      <c r="F361" s="20"/>
      <c r="G361" s="9"/>
    </row>
    <row r="362" spans="1:7" s="10" customFormat="1" ht="15.75">
      <c r="A362" s="21"/>
      <c r="B362" s="19"/>
      <c r="C362" s="19"/>
      <c r="D362" s="19"/>
      <c r="E362" s="19"/>
      <c r="F362" s="20"/>
      <c r="G362" s="9"/>
    </row>
    <row r="363" spans="1:7" s="10" customFormat="1" ht="15.75">
      <c r="A363" s="21"/>
      <c r="B363" s="19"/>
      <c r="C363" s="19"/>
      <c r="D363" s="19"/>
      <c r="E363" s="19"/>
      <c r="F363" s="20"/>
      <c r="G363" s="9"/>
    </row>
    <row r="364" spans="1:7" s="10" customFormat="1" ht="15.75">
      <c r="A364" s="21"/>
      <c r="B364" s="19"/>
      <c r="C364" s="19"/>
      <c r="D364" s="19"/>
      <c r="E364" s="19"/>
      <c r="F364" s="20"/>
      <c r="G364" s="9"/>
    </row>
    <row r="365" spans="1:7" s="10" customFormat="1" ht="15.75">
      <c r="A365" s="21"/>
      <c r="B365" s="19"/>
      <c r="C365" s="19"/>
      <c r="D365" s="19"/>
      <c r="E365" s="19"/>
      <c r="F365" s="20"/>
      <c r="G365" s="9"/>
    </row>
    <row r="366" spans="1:7" s="10" customFormat="1" ht="15.75">
      <c r="A366" s="21"/>
      <c r="B366" s="19"/>
      <c r="C366" s="19"/>
      <c r="D366" s="19"/>
      <c r="E366" s="19"/>
      <c r="F366" s="20"/>
      <c r="G366" s="9"/>
    </row>
    <row r="367" spans="1:7" s="10" customFormat="1" ht="15.75">
      <c r="A367" s="21"/>
      <c r="B367" s="19"/>
      <c r="C367" s="19"/>
      <c r="D367" s="19"/>
      <c r="E367" s="19"/>
      <c r="F367" s="20"/>
      <c r="G367" s="9"/>
    </row>
    <row r="368" spans="1:7" s="10" customFormat="1" ht="15.75">
      <c r="A368" s="21"/>
      <c r="B368" s="19"/>
      <c r="C368" s="19"/>
      <c r="D368" s="19"/>
      <c r="E368" s="19"/>
      <c r="F368" s="20"/>
      <c r="G368" s="9"/>
    </row>
    <row r="369" spans="1:7" s="10" customFormat="1" ht="15.75">
      <c r="A369" s="21"/>
      <c r="B369" s="19"/>
      <c r="C369" s="19"/>
      <c r="D369" s="19"/>
      <c r="E369" s="19"/>
      <c r="F369" s="20"/>
      <c r="G369" s="9"/>
    </row>
    <row r="370" spans="1:7" s="10" customFormat="1" ht="15.75">
      <c r="A370" s="21"/>
      <c r="B370" s="19"/>
      <c r="C370" s="19"/>
      <c r="D370" s="19"/>
      <c r="E370" s="19"/>
      <c r="F370" s="20"/>
      <c r="G370" s="9"/>
    </row>
    <row r="371" spans="1:7" s="10" customFormat="1" ht="15.75">
      <c r="A371" s="21"/>
      <c r="B371" s="19"/>
      <c r="C371" s="19"/>
      <c r="D371" s="19"/>
      <c r="E371" s="19"/>
      <c r="F371" s="20"/>
      <c r="G371" s="9"/>
    </row>
    <row r="372" spans="1:7" s="10" customFormat="1" ht="15.75">
      <c r="A372" s="21"/>
      <c r="B372" s="19"/>
      <c r="C372" s="19"/>
      <c r="D372" s="19"/>
      <c r="E372" s="19"/>
      <c r="F372" s="20"/>
      <c r="G372" s="9"/>
    </row>
    <row r="373" spans="1:7" s="10" customFormat="1" ht="15.75">
      <c r="A373" s="21"/>
      <c r="B373" s="19"/>
      <c r="C373" s="19"/>
      <c r="D373" s="19"/>
      <c r="E373" s="19"/>
      <c r="F373" s="20"/>
      <c r="G373" s="9"/>
    </row>
    <row r="374" spans="1:7" s="10" customFormat="1" ht="15.75">
      <c r="A374" s="21"/>
      <c r="B374" s="19"/>
      <c r="C374" s="19"/>
      <c r="D374" s="19"/>
      <c r="E374" s="19"/>
      <c r="F374" s="20"/>
      <c r="G374" s="9"/>
    </row>
    <row r="375" spans="1:7" s="10" customFormat="1" ht="15.75">
      <c r="A375" s="21"/>
      <c r="B375" s="19"/>
      <c r="C375" s="19"/>
      <c r="D375" s="19"/>
      <c r="E375" s="19"/>
      <c r="F375" s="20"/>
      <c r="G375" s="9"/>
    </row>
    <row r="376" spans="1:7" s="10" customFormat="1" ht="15.75">
      <c r="A376" s="21"/>
      <c r="B376" s="19"/>
      <c r="C376" s="19"/>
      <c r="D376" s="19"/>
      <c r="E376" s="19"/>
      <c r="F376" s="20"/>
      <c r="G376" s="9"/>
    </row>
    <row r="377" spans="1:7" s="10" customFormat="1" ht="15.75">
      <c r="A377" s="21"/>
      <c r="B377" s="19"/>
      <c r="C377" s="19"/>
      <c r="D377" s="19"/>
      <c r="E377" s="19"/>
      <c r="F377" s="20"/>
      <c r="G377" s="9"/>
    </row>
    <row r="378" spans="1:7" s="10" customFormat="1" ht="15.75">
      <c r="A378" s="21"/>
      <c r="B378" s="19"/>
      <c r="C378" s="19"/>
      <c r="D378" s="19"/>
      <c r="E378" s="19"/>
      <c r="F378" s="20"/>
      <c r="G378" s="9"/>
    </row>
    <row r="379" spans="1:7" s="10" customFormat="1" ht="15.75">
      <c r="A379" s="21"/>
      <c r="B379" s="19"/>
      <c r="C379" s="19"/>
      <c r="D379" s="19"/>
      <c r="E379" s="19"/>
      <c r="F379" s="20"/>
      <c r="G379" s="9"/>
    </row>
    <row r="380" spans="1:7" s="10" customFormat="1" ht="15.75">
      <c r="A380" s="21"/>
      <c r="B380" s="19"/>
      <c r="C380" s="19"/>
      <c r="D380" s="19"/>
      <c r="E380" s="19"/>
      <c r="F380" s="20"/>
      <c r="G380" s="9"/>
    </row>
    <row r="381" spans="1:7" s="10" customFormat="1" ht="15.75">
      <c r="A381" s="21"/>
      <c r="B381" s="19"/>
      <c r="C381" s="19"/>
      <c r="D381" s="19"/>
      <c r="E381" s="19"/>
      <c r="F381" s="20"/>
      <c r="G381" s="9"/>
    </row>
    <row r="382" spans="1:7" s="10" customFormat="1" ht="15.75">
      <c r="A382" s="21"/>
      <c r="B382" s="19"/>
      <c r="C382" s="19"/>
      <c r="D382" s="19"/>
      <c r="E382" s="19"/>
      <c r="F382" s="20"/>
      <c r="G382" s="9"/>
    </row>
    <row r="383" spans="1:7" s="10" customFormat="1" ht="15.75">
      <c r="A383" s="21"/>
      <c r="B383" s="19"/>
      <c r="C383" s="19"/>
      <c r="D383" s="19"/>
      <c r="E383" s="19"/>
      <c r="F383" s="20"/>
      <c r="G383" s="9"/>
    </row>
    <row r="384" spans="1:7" s="10" customFormat="1" ht="15.75">
      <c r="A384" s="21"/>
      <c r="B384" s="19"/>
      <c r="C384" s="19"/>
      <c r="D384" s="19"/>
      <c r="E384" s="19"/>
      <c r="F384" s="20"/>
      <c r="G384" s="9"/>
    </row>
    <row r="385" spans="1:7" s="10" customFormat="1" ht="15.75">
      <c r="A385" s="21"/>
      <c r="B385" s="19"/>
      <c r="C385" s="19"/>
      <c r="D385" s="19"/>
      <c r="E385" s="19"/>
      <c r="F385" s="20"/>
      <c r="G385" s="9"/>
    </row>
    <row r="386" spans="1:7" s="10" customFormat="1" ht="15.75">
      <c r="A386" s="21"/>
      <c r="B386" s="19"/>
      <c r="C386" s="19"/>
      <c r="D386" s="19"/>
      <c r="E386" s="19"/>
      <c r="F386" s="20"/>
      <c r="G386" s="9"/>
    </row>
    <row r="387" spans="1:7" s="10" customFormat="1" ht="15.75">
      <c r="A387" s="21"/>
      <c r="B387" s="19"/>
      <c r="C387" s="19"/>
      <c r="D387" s="19"/>
      <c r="E387" s="19"/>
      <c r="F387" s="20"/>
      <c r="G387" s="9"/>
    </row>
    <row r="388" spans="1:7" s="10" customFormat="1" ht="15.75">
      <c r="A388" s="21"/>
      <c r="B388" s="19"/>
      <c r="C388" s="19"/>
      <c r="D388" s="19"/>
      <c r="E388" s="19"/>
      <c r="F388" s="20"/>
      <c r="G388" s="9"/>
    </row>
    <row r="389" spans="1:7" s="10" customFormat="1" ht="15.75">
      <c r="A389" s="21"/>
      <c r="B389" s="19"/>
      <c r="C389" s="19"/>
      <c r="D389" s="19"/>
      <c r="E389" s="19"/>
      <c r="F389" s="20"/>
      <c r="G389" s="9"/>
    </row>
    <row r="390" spans="1:7" s="10" customFormat="1" ht="15.75">
      <c r="A390" s="21"/>
      <c r="B390" s="19"/>
      <c r="C390" s="19"/>
      <c r="D390" s="19"/>
      <c r="E390" s="19"/>
      <c r="F390" s="20"/>
      <c r="G390" s="9"/>
    </row>
    <row r="391" spans="1:7" s="10" customFormat="1" ht="15.75">
      <c r="A391" s="21"/>
      <c r="B391" s="19"/>
      <c r="C391" s="19"/>
      <c r="D391" s="19"/>
      <c r="E391" s="19"/>
      <c r="F391" s="20"/>
      <c r="G391" s="9"/>
    </row>
    <row r="392" spans="1:7" s="10" customFormat="1" ht="15.75">
      <c r="A392" s="21"/>
      <c r="B392" s="19"/>
      <c r="C392" s="19"/>
      <c r="D392" s="19"/>
      <c r="E392" s="19"/>
      <c r="F392" s="20"/>
      <c r="G392" s="9"/>
    </row>
    <row r="393" spans="1:7" s="10" customFormat="1" ht="15.75">
      <c r="A393" s="21"/>
      <c r="B393" s="19"/>
      <c r="C393" s="19"/>
      <c r="D393" s="19"/>
      <c r="E393" s="19"/>
      <c r="F393" s="20"/>
      <c r="G393" s="9"/>
    </row>
    <row r="394" spans="1:7" s="10" customFormat="1" ht="15.75">
      <c r="A394" s="21"/>
      <c r="B394" s="19"/>
      <c r="C394" s="19"/>
      <c r="D394" s="19"/>
      <c r="E394" s="19"/>
      <c r="F394" s="20"/>
      <c r="G394" s="9"/>
    </row>
    <row r="395" spans="1:7" s="10" customFormat="1" ht="15.75">
      <c r="A395" s="21"/>
      <c r="B395" s="19"/>
      <c r="C395" s="19"/>
      <c r="D395" s="19"/>
      <c r="E395" s="19"/>
      <c r="F395" s="20"/>
      <c r="G395" s="9"/>
    </row>
    <row r="396" spans="1:7" s="10" customFormat="1" ht="15.75">
      <c r="A396" s="21"/>
      <c r="B396" s="19"/>
      <c r="C396" s="19"/>
      <c r="D396" s="19"/>
      <c r="E396" s="19"/>
      <c r="F396" s="20"/>
      <c r="G396" s="9"/>
    </row>
    <row r="397" spans="1:7" s="10" customFormat="1" ht="15.75">
      <c r="A397" s="21"/>
      <c r="B397" s="19"/>
      <c r="C397" s="19"/>
      <c r="D397" s="19"/>
      <c r="E397" s="19"/>
      <c r="F397" s="20"/>
      <c r="G397" s="9"/>
    </row>
    <row r="398" spans="1:7" s="10" customFormat="1" ht="15.75">
      <c r="A398" s="21"/>
      <c r="B398" s="19"/>
      <c r="C398" s="19"/>
      <c r="D398" s="19"/>
      <c r="E398" s="19"/>
      <c r="F398" s="20"/>
      <c r="G398" s="9"/>
    </row>
    <row r="399" spans="1:7" s="10" customFormat="1" ht="15.75">
      <c r="A399" s="21"/>
      <c r="B399" s="19"/>
      <c r="C399" s="19"/>
      <c r="D399" s="19"/>
      <c r="E399" s="19"/>
      <c r="F399" s="20"/>
      <c r="G399" s="9"/>
    </row>
    <row r="400" spans="1:7" s="10" customFormat="1" ht="15.75">
      <c r="A400" s="21"/>
      <c r="B400" s="19"/>
      <c r="C400" s="19"/>
      <c r="D400" s="19"/>
      <c r="E400" s="19"/>
      <c r="F400" s="20"/>
      <c r="G400" s="9"/>
    </row>
    <row r="401" spans="1:7" s="10" customFormat="1" ht="15.75">
      <c r="A401" s="21"/>
      <c r="B401" s="19"/>
      <c r="C401" s="19"/>
      <c r="D401" s="19"/>
      <c r="E401" s="19"/>
      <c r="F401" s="20"/>
      <c r="G401" s="9"/>
    </row>
    <row r="402" spans="1:7" s="10" customFormat="1" ht="15.75">
      <c r="A402" s="21"/>
      <c r="B402" s="19"/>
      <c r="C402" s="19"/>
      <c r="D402" s="19"/>
      <c r="E402" s="19"/>
      <c r="F402" s="20"/>
      <c r="G402" s="9"/>
    </row>
    <row r="403" spans="1:7" s="10" customFormat="1" ht="15.75">
      <c r="A403" s="21"/>
      <c r="B403" s="19"/>
      <c r="C403" s="19"/>
      <c r="D403" s="19"/>
      <c r="E403" s="19"/>
      <c r="F403" s="20"/>
      <c r="G403" s="9"/>
    </row>
    <row r="404" spans="1:7" s="10" customFormat="1" ht="15.75">
      <c r="A404" s="21"/>
      <c r="B404" s="19"/>
      <c r="C404" s="19"/>
      <c r="D404" s="19"/>
      <c r="E404" s="19"/>
      <c r="F404" s="20"/>
      <c r="G404" s="9"/>
    </row>
    <row r="405" spans="1:7" s="10" customFormat="1" ht="15.75">
      <c r="A405" s="21"/>
      <c r="B405" s="19"/>
      <c r="C405" s="19"/>
      <c r="D405" s="19"/>
      <c r="E405" s="19"/>
      <c r="F405" s="20"/>
      <c r="G405" s="9"/>
    </row>
    <row r="406" spans="1:7" s="10" customFormat="1" ht="15.75">
      <c r="A406" s="21"/>
      <c r="B406" s="19"/>
      <c r="C406" s="19"/>
      <c r="D406" s="19"/>
      <c r="E406" s="19"/>
      <c r="F406" s="20"/>
      <c r="G406" s="9"/>
    </row>
    <row r="407" spans="1:7" s="10" customFormat="1" ht="15.75">
      <c r="A407" s="21"/>
      <c r="B407" s="19"/>
      <c r="C407" s="19"/>
      <c r="D407" s="19"/>
      <c r="E407" s="19"/>
      <c r="F407" s="20"/>
      <c r="G407" s="9"/>
    </row>
    <row r="408" spans="1:7" s="10" customFormat="1" ht="15.75">
      <c r="A408" s="21"/>
      <c r="B408" s="19"/>
      <c r="C408" s="19"/>
      <c r="D408" s="19"/>
      <c r="E408" s="19"/>
      <c r="F408" s="20"/>
      <c r="G408" s="9"/>
    </row>
    <row r="409" spans="1:7" s="10" customFormat="1" ht="15.75">
      <c r="A409" s="21"/>
      <c r="B409" s="19"/>
      <c r="C409" s="19"/>
      <c r="D409" s="19"/>
      <c r="E409" s="19"/>
      <c r="F409" s="20"/>
      <c r="G409" s="9"/>
    </row>
    <row r="410" spans="1:7" s="10" customFormat="1" ht="15.75">
      <c r="A410" s="21"/>
      <c r="B410" s="19"/>
      <c r="C410" s="19"/>
      <c r="D410" s="19"/>
      <c r="E410" s="19"/>
      <c r="F410" s="20"/>
      <c r="G410" s="9"/>
    </row>
    <row r="411" spans="1:7" s="10" customFormat="1" ht="15.75">
      <c r="A411" s="21"/>
      <c r="B411" s="19"/>
      <c r="C411" s="19"/>
      <c r="D411" s="19"/>
      <c r="E411" s="19"/>
      <c r="F411" s="20"/>
      <c r="G411" s="9"/>
    </row>
    <row r="412" spans="1:7" s="10" customFormat="1" ht="15.75">
      <c r="A412" s="1"/>
      <c r="B412" s="1"/>
      <c r="C412" s="1"/>
      <c r="D412" s="1"/>
      <c r="E412" s="1"/>
      <c r="F412" s="2"/>
      <c r="G412" s="9"/>
    </row>
    <row r="413" spans="1:7" s="10" customFormat="1" ht="15.75">
      <c r="A413" s="1"/>
      <c r="B413" s="1"/>
      <c r="C413" s="1"/>
      <c r="D413" s="1"/>
      <c r="E413" s="1"/>
      <c r="F413" s="2"/>
      <c r="G413" s="9"/>
    </row>
    <row r="414" spans="1:7" s="10" customFormat="1" ht="15.75">
      <c r="A414" s="1"/>
      <c r="B414" s="1"/>
      <c r="C414" s="1"/>
      <c r="D414" s="1"/>
      <c r="E414" s="1"/>
      <c r="F414" s="2"/>
      <c r="G414" s="9"/>
    </row>
    <row r="415" spans="1:7" s="10" customFormat="1" ht="15.75">
      <c r="A415" s="1"/>
      <c r="B415" s="1"/>
      <c r="C415" s="1"/>
      <c r="D415" s="1"/>
      <c r="E415" s="1"/>
      <c r="F415" s="2"/>
      <c r="G415" s="9"/>
    </row>
    <row r="416" spans="1:7" s="10" customFormat="1" ht="15.75">
      <c r="A416" s="1"/>
      <c r="B416" s="1"/>
      <c r="C416" s="1"/>
      <c r="D416" s="1"/>
      <c r="E416" s="1"/>
      <c r="F416" s="2"/>
      <c r="G416" s="9"/>
    </row>
  </sheetData>
  <sheetProtection/>
  <mergeCells count="10">
    <mergeCell ref="G6:G7"/>
    <mergeCell ref="H6:H7"/>
    <mergeCell ref="B1:H3"/>
    <mergeCell ref="A4:H4"/>
    <mergeCell ref="A6:A7"/>
    <mergeCell ref="B6:B7"/>
    <mergeCell ref="C6:C7"/>
    <mergeCell ref="D6:D7"/>
    <mergeCell ref="E6:E7"/>
    <mergeCell ref="F6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landscape" paperSize="9" scale="86" r:id="rId1"/>
  <rowBreaks count="2" manualBreakCount="2">
    <brk id="166" max="7" man="1"/>
    <brk id="2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2017-07-19T09:00:15Z</cp:lastPrinted>
  <dcterms:created xsi:type="dcterms:W3CDTF">2009-12-05T16:40:42Z</dcterms:created>
  <dcterms:modified xsi:type="dcterms:W3CDTF">2017-12-15T02:18:24Z</dcterms:modified>
  <cp:category/>
  <cp:version/>
  <cp:contentType/>
  <cp:contentStatus/>
</cp:coreProperties>
</file>